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ple Gant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0F766E"/>
      <sz val="11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" customWidth="1" min="1" max="1"/>
    <col width="30" customWidth="1" min="2" max="2"/>
    <col width="14" customWidth="1" min="3" max="3"/>
    <col width="13" customWidth="1" min="4" max="4"/>
    <col width="13" customWidth="1" min="5" max="5"/>
    <col width="11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</cols>
  <sheetData>
    <row r="1" ht="26" customHeight="1">
      <c r="A1" s="1" t="inlineStr">
        <is>
          <t>Simple Gantt Chart</t>
        </is>
      </c>
    </row>
    <row r="2">
      <c r="A2" s="2" t="inlineStr">
        <is>
          <t>Project:</t>
        </is>
      </c>
    </row>
    <row r="3">
      <c r="A3" s="2" t="inlineStr">
        <is>
          <t>Start date:</t>
        </is>
      </c>
    </row>
    <row r="4" ht="18" customHeight="1">
      <c r="A4" s="3" t="inlineStr">
        <is>
          <t>#</t>
        </is>
      </c>
      <c r="B4" s="3" t="inlineStr">
        <is>
          <t>Task</t>
        </is>
      </c>
      <c r="C4" s="3" t="inlineStr">
        <is>
          <t>Owner</t>
        </is>
      </c>
      <c r="D4" s="3" t="inlineStr">
        <is>
          <t>Start Date</t>
        </is>
      </c>
      <c r="E4" s="3" t="inlineStr">
        <is>
          <t>End Date</t>
        </is>
      </c>
      <c r="F4" s="3" t="inlineStr">
        <is>
          <t>Dur (wks)</t>
        </is>
      </c>
      <c r="G4" s="3" t="inlineStr">
        <is>
          <t>W1</t>
        </is>
      </c>
      <c r="H4" s="3" t="inlineStr">
        <is>
          <t>W2</t>
        </is>
      </c>
      <c r="I4" s="3" t="inlineStr">
        <is>
          <t>W3</t>
        </is>
      </c>
      <c r="J4" s="3" t="inlineStr">
        <is>
          <t>W4</t>
        </is>
      </c>
      <c r="K4" s="3" t="inlineStr">
        <is>
          <t>W5</t>
        </is>
      </c>
      <c r="L4" s="3" t="inlineStr">
        <is>
          <t>W6</t>
        </is>
      </c>
      <c r="M4" s="3" t="inlineStr">
        <is>
          <t>W7</t>
        </is>
      </c>
      <c r="N4" s="3" t="inlineStr">
        <is>
          <t>W8</t>
        </is>
      </c>
      <c r="O4" s="3" t="inlineStr">
        <is>
          <t>W9</t>
        </is>
      </c>
      <c r="P4" s="3" t="inlineStr">
        <is>
          <t>W10</t>
        </is>
      </c>
      <c r="Q4" s="3" t="inlineStr">
        <is>
          <t>W11</t>
        </is>
      </c>
      <c r="R4" s="3" t="inlineStr">
        <is>
          <t>W12</t>
        </is>
      </c>
    </row>
    <row r="5" ht="20" customHeight="1">
      <c r="A5" s="4" t="n">
        <v>1</v>
      </c>
      <c r="B5" s="5" t="inlineStr">
        <is>
          <t>Project kickoff</t>
        </is>
      </c>
      <c r="C5" s="5" t="inlineStr">
        <is>
          <t>PM</t>
        </is>
      </c>
      <c r="D5" s="6" t="n"/>
      <c r="E5" s="6" t="n"/>
      <c r="F5" s="4" t="n">
        <v>1</v>
      </c>
      <c r="G5" s="7">
        <f>IF(AND($F5&gt;0,1&gt;=1,1&lt;1+$F5),"=","")</f>
        <v/>
      </c>
      <c r="H5" s="7">
        <f>IF(AND($F5&gt;0,2&gt;=1,2&lt;1+$F5),"=","")</f>
        <v/>
      </c>
      <c r="I5" s="7">
        <f>IF(AND($F5&gt;0,3&gt;=1,3&lt;1+$F5),"=","")</f>
        <v/>
      </c>
      <c r="J5" s="7">
        <f>IF(AND($F5&gt;0,4&gt;=1,4&lt;1+$F5),"=","")</f>
        <v/>
      </c>
      <c r="K5" s="7">
        <f>IF(AND($F5&gt;0,5&gt;=1,5&lt;1+$F5),"=","")</f>
        <v/>
      </c>
      <c r="L5" s="7">
        <f>IF(AND($F5&gt;0,6&gt;=1,6&lt;1+$F5),"=","")</f>
        <v/>
      </c>
      <c r="M5" s="7">
        <f>IF(AND($F5&gt;0,7&gt;=1,7&lt;1+$F5),"=","")</f>
        <v/>
      </c>
      <c r="N5" s="7">
        <f>IF(AND($F5&gt;0,8&gt;=1,8&lt;1+$F5),"=","")</f>
        <v/>
      </c>
      <c r="O5" s="7">
        <f>IF(AND($F5&gt;0,9&gt;=1,9&lt;1+$F5),"=","")</f>
        <v/>
      </c>
      <c r="P5" s="7">
        <f>IF(AND($F5&gt;0,10&gt;=1,10&lt;1+$F5),"=","")</f>
        <v/>
      </c>
      <c r="Q5" s="7">
        <f>IF(AND($F5&gt;0,11&gt;=1,11&lt;1+$F5),"=","")</f>
        <v/>
      </c>
      <c r="R5" s="7">
        <f>IF(AND($F5&gt;0,12&gt;=1,12&lt;1+$F5),"=","")</f>
        <v/>
      </c>
    </row>
    <row r="6" ht="20" customHeight="1">
      <c r="A6" s="4" t="n">
        <v>2</v>
      </c>
      <c r="B6" s="5" t="inlineStr">
        <is>
          <t>Requirements</t>
        </is>
      </c>
      <c r="C6" s="5" t="inlineStr">
        <is>
          <t>BA</t>
        </is>
      </c>
      <c r="D6" s="6" t="n"/>
      <c r="E6" s="6" t="n"/>
      <c r="F6" s="4" t="n">
        <v>2</v>
      </c>
      <c r="G6" s="7">
        <f>IF(AND($F6&gt;0,1&gt;=1,1&lt;1+$F6),"=","")</f>
        <v/>
      </c>
      <c r="H6" s="7">
        <f>IF(AND($F6&gt;0,2&gt;=1,2&lt;1+$F6),"=","")</f>
        <v/>
      </c>
      <c r="I6" s="7">
        <f>IF(AND($F6&gt;0,3&gt;=1,3&lt;1+$F6),"=","")</f>
        <v/>
      </c>
      <c r="J6" s="7">
        <f>IF(AND($F6&gt;0,4&gt;=1,4&lt;1+$F6),"=","")</f>
        <v/>
      </c>
      <c r="K6" s="7">
        <f>IF(AND($F6&gt;0,5&gt;=1,5&lt;1+$F6),"=","")</f>
        <v/>
      </c>
      <c r="L6" s="7">
        <f>IF(AND($F6&gt;0,6&gt;=1,6&lt;1+$F6),"=","")</f>
        <v/>
      </c>
      <c r="M6" s="7">
        <f>IF(AND($F6&gt;0,7&gt;=1,7&lt;1+$F6),"=","")</f>
        <v/>
      </c>
      <c r="N6" s="7">
        <f>IF(AND($F6&gt;0,8&gt;=1,8&lt;1+$F6),"=","")</f>
        <v/>
      </c>
      <c r="O6" s="7">
        <f>IF(AND($F6&gt;0,9&gt;=1,9&lt;1+$F6),"=","")</f>
        <v/>
      </c>
      <c r="P6" s="7">
        <f>IF(AND($F6&gt;0,10&gt;=1,10&lt;1+$F6),"=","")</f>
        <v/>
      </c>
      <c r="Q6" s="7">
        <f>IF(AND($F6&gt;0,11&gt;=1,11&lt;1+$F6),"=","")</f>
        <v/>
      </c>
      <c r="R6" s="7">
        <f>IF(AND($F6&gt;0,12&gt;=1,12&lt;1+$F6),"=","")</f>
        <v/>
      </c>
    </row>
    <row r="7" ht="20" customHeight="1">
      <c r="A7" s="4" t="n">
        <v>3</v>
      </c>
      <c r="B7" s="5" t="inlineStr">
        <is>
          <t>Design</t>
        </is>
      </c>
      <c r="C7" s="5" t="inlineStr">
        <is>
          <t>Designer</t>
        </is>
      </c>
      <c r="D7" s="6" t="n"/>
      <c r="E7" s="6" t="n"/>
      <c r="F7" s="4" t="n">
        <v>3</v>
      </c>
      <c r="G7" s="7">
        <f>IF(AND($F7&gt;0,1&gt;=2,1&lt;2+$F7),"=","")</f>
        <v/>
      </c>
      <c r="H7" s="7">
        <f>IF(AND($F7&gt;0,2&gt;=2,2&lt;2+$F7),"=","")</f>
        <v/>
      </c>
      <c r="I7" s="7">
        <f>IF(AND($F7&gt;0,3&gt;=2,3&lt;2+$F7),"=","")</f>
        <v/>
      </c>
      <c r="J7" s="7">
        <f>IF(AND($F7&gt;0,4&gt;=2,4&lt;2+$F7),"=","")</f>
        <v/>
      </c>
      <c r="K7" s="7">
        <f>IF(AND($F7&gt;0,5&gt;=2,5&lt;2+$F7),"=","")</f>
        <v/>
      </c>
      <c r="L7" s="7">
        <f>IF(AND($F7&gt;0,6&gt;=2,6&lt;2+$F7),"=","")</f>
        <v/>
      </c>
      <c r="M7" s="7">
        <f>IF(AND($F7&gt;0,7&gt;=2,7&lt;2+$F7),"=","")</f>
        <v/>
      </c>
      <c r="N7" s="7">
        <f>IF(AND($F7&gt;0,8&gt;=2,8&lt;2+$F7),"=","")</f>
        <v/>
      </c>
      <c r="O7" s="7">
        <f>IF(AND($F7&gt;0,9&gt;=2,9&lt;2+$F7),"=","")</f>
        <v/>
      </c>
      <c r="P7" s="7">
        <f>IF(AND($F7&gt;0,10&gt;=2,10&lt;2+$F7),"=","")</f>
        <v/>
      </c>
      <c r="Q7" s="7">
        <f>IF(AND($F7&gt;0,11&gt;=2,11&lt;2+$F7),"=","")</f>
        <v/>
      </c>
      <c r="R7" s="7">
        <f>IF(AND($F7&gt;0,12&gt;=2,12&lt;2+$F7),"=","")</f>
        <v/>
      </c>
    </row>
    <row r="8" ht="20" customHeight="1">
      <c r="A8" s="4" t="n">
        <v>4</v>
      </c>
      <c r="B8" s="5" t="inlineStr">
        <is>
          <t>Development</t>
        </is>
      </c>
      <c r="C8" s="5" t="inlineStr">
        <is>
          <t>Dev</t>
        </is>
      </c>
      <c r="D8" s="6" t="n"/>
      <c r="E8" s="6" t="n"/>
      <c r="F8" s="4" t="n">
        <v>4</v>
      </c>
      <c r="G8" s="7">
        <f>IF(AND($F8&gt;0,1&gt;=4,1&lt;4+$F8),"=","")</f>
        <v/>
      </c>
      <c r="H8" s="7">
        <f>IF(AND($F8&gt;0,2&gt;=4,2&lt;4+$F8),"=","")</f>
        <v/>
      </c>
      <c r="I8" s="7">
        <f>IF(AND($F8&gt;0,3&gt;=4,3&lt;4+$F8),"=","")</f>
        <v/>
      </c>
      <c r="J8" s="7">
        <f>IF(AND($F8&gt;0,4&gt;=4,4&lt;4+$F8),"=","")</f>
        <v/>
      </c>
      <c r="K8" s="7">
        <f>IF(AND($F8&gt;0,5&gt;=4,5&lt;4+$F8),"=","")</f>
        <v/>
      </c>
      <c r="L8" s="7">
        <f>IF(AND($F8&gt;0,6&gt;=4,6&lt;4+$F8),"=","")</f>
        <v/>
      </c>
      <c r="M8" s="7">
        <f>IF(AND($F8&gt;0,7&gt;=4,7&lt;4+$F8),"=","")</f>
        <v/>
      </c>
      <c r="N8" s="7">
        <f>IF(AND($F8&gt;0,8&gt;=4,8&lt;4+$F8),"=","")</f>
        <v/>
      </c>
      <c r="O8" s="7">
        <f>IF(AND($F8&gt;0,9&gt;=4,9&lt;4+$F8),"=","")</f>
        <v/>
      </c>
      <c r="P8" s="7">
        <f>IF(AND($F8&gt;0,10&gt;=4,10&lt;4+$F8),"=","")</f>
        <v/>
      </c>
      <c r="Q8" s="7">
        <f>IF(AND($F8&gt;0,11&gt;=4,11&lt;4+$F8),"=","")</f>
        <v/>
      </c>
      <c r="R8" s="7">
        <f>IF(AND($F8&gt;0,12&gt;=4,12&lt;4+$F8),"=","")</f>
        <v/>
      </c>
    </row>
    <row r="9" ht="20" customHeight="1">
      <c r="A9" s="4" t="n">
        <v>5</v>
      </c>
      <c r="B9" s="5" t="inlineStr">
        <is>
          <t>Integration</t>
        </is>
      </c>
      <c r="C9" s="5" t="inlineStr">
        <is>
          <t>Dev</t>
        </is>
      </c>
      <c r="D9" s="6" t="n"/>
      <c r="E9" s="6" t="n"/>
      <c r="F9" s="4" t="n">
        <v>2</v>
      </c>
      <c r="G9" s="7">
        <f>IF(AND($F9&gt;0,1&gt;=7,1&lt;7+$F9),"=","")</f>
        <v/>
      </c>
      <c r="H9" s="7">
        <f>IF(AND($F9&gt;0,2&gt;=7,2&lt;7+$F9),"=","")</f>
        <v/>
      </c>
      <c r="I9" s="7">
        <f>IF(AND($F9&gt;0,3&gt;=7,3&lt;7+$F9),"=","")</f>
        <v/>
      </c>
      <c r="J9" s="7">
        <f>IF(AND($F9&gt;0,4&gt;=7,4&lt;7+$F9),"=","")</f>
        <v/>
      </c>
      <c r="K9" s="7">
        <f>IF(AND($F9&gt;0,5&gt;=7,5&lt;7+$F9),"=","")</f>
        <v/>
      </c>
      <c r="L9" s="7">
        <f>IF(AND($F9&gt;0,6&gt;=7,6&lt;7+$F9),"=","")</f>
        <v/>
      </c>
      <c r="M9" s="7">
        <f>IF(AND($F9&gt;0,7&gt;=7,7&lt;7+$F9),"=","")</f>
        <v/>
      </c>
      <c r="N9" s="7">
        <f>IF(AND($F9&gt;0,8&gt;=7,8&lt;7+$F9),"=","")</f>
        <v/>
      </c>
      <c r="O9" s="7">
        <f>IF(AND($F9&gt;0,9&gt;=7,9&lt;7+$F9),"=","")</f>
        <v/>
      </c>
      <c r="P9" s="7">
        <f>IF(AND($F9&gt;0,10&gt;=7,10&lt;7+$F9),"=","")</f>
        <v/>
      </c>
      <c r="Q9" s="7">
        <f>IF(AND($F9&gt;0,11&gt;=7,11&lt;7+$F9),"=","")</f>
        <v/>
      </c>
      <c r="R9" s="7">
        <f>IF(AND($F9&gt;0,12&gt;=7,12&lt;7+$F9),"=","")</f>
        <v/>
      </c>
    </row>
    <row r="10" ht="20" customHeight="1">
      <c r="A10" s="4" t="n">
        <v>6</v>
      </c>
      <c r="B10" s="5" t="inlineStr">
        <is>
          <t>Testing</t>
        </is>
      </c>
      <c r="C10" s="5" t="inlineStr">
        <is>
          <t>QA</t>
        </is>
      </c>
      <c r="D10" s="6" t="n"/>
      <c r="E10" s="6" t="n"/>
      <c r="F10" s="4" t="n">
        <v>2</v>
      </c>
      <c r="G10" s="7">
        <f>IF(AND($F10&gt;0,1&gt;=8,1&lt;8+$F10),"=","")</f>
        <v/>
      </c>
      <c r="H10" s="7">
        <f>IF(AND($F10&gt;0,2&gt;=8,2&lt;8+$F10),"=","")</f>
        <v/>
      </c>
      <c r="I10" s="7">
        <f>IF(AND($F10&gt;0,3&gt;=8,3&lt;8+$F10),"=","")</f>
        <v/>
      </c>
      <c r="J10" s="7">
        <f>IF(AND($F10&gt;0,4&gt;=8,4&lt;8+$F10),"=","")</f>
        <v/>
      </c>
      <c r="K10" s="7">
        <f>IF(AND($F10&gt;0,5&gt;=8,5&lt;8+$F10),"=","")</f>
        <v/>
      </c>
      <c r="L10" s="7">
        <f>IF(AND($F10&gt;0,6&gt;=8,6&lt;8+$F10),"=","")</f>
        <v/>
      </c>
      <c r="M10" s="7">
        <f>IF(AND($F10&gt;0,7&gt;=8,7&lt;8+$F10),"=","")</f>
        <v/>
      </c>
      <c r="N10" s="7">
        <f>IF(AND($F10&gt;0,8&gt;=8,8&lt;8+$F10),"=","")</f>
        <v/>
      </c>
      <c r="O10" s="7">
        <f>IF(AND($F10&gt;0,9&gt;=8,9&lt;8+$F10),"=","")</f>
        <v/>
      </c>
      <c r="P10" s="7">
        <f>IF(AND($F10&gt;0,10&gt;=8,10&lt;8+$F10),"=","")</f>
        <v/>
      </c>
      <c r="Q10" s="7">
        <f>IF(AND($F10&gt;0,11&gt;=8,11&lt;8+$F10),"=","")</f>
        <v/>
      </c>
      <c r="R10" s="7">
        <f>IF(AND($F10&gt;0,12&gt;=8,12&lt;8+$F10),"=","")</f>
        <v/>
      </c>
    </row>
    <row r="11" ht="20" customHeight="1">
      <c r="A11" s="4" t="n">
        <v>7</v>
      </c>
      <c r="B11" s="5" t="inlineStr">
        <is>
          <t>UAT</t>
        </is>
      </c>
      <c r="C11" s="5" t="inlineStr">
        <is>
          <t>PM</t>
        </is>
      </c>
      <c r="D11" s="6" t="n"/>
      <c r="E11" s="6" t="n"/>
      <c r="F11" s="4" t="n">
        <v>1</v>
      </c>
      <c r="G11" s="7">
        <f>IF(AND($F11&gt;0,1&gt;=10,1&lt;10+$F11),"=","")</f>
        <v/>
      </c>
      <c r="H11" s="7">
        <f>IF(AND($F11&gt;0,2&gt;=10,2&lt;10+$F11),"=","")</f>
        <v/>
      </c>
      <c r="I11" s="7">
        <f>IF(AND($F11&gt;0,3&gt;=10,3&lt;10+$F11),"=","")</f>
        <v/>
      </c>
      <c r="J11" s="7">
        <f>IF(AND($F11&gt;0,4&gt;=10,4&lt;10+$F11),"=","")</f>
        <v/>
      </c>
      <c r="K11" s="7">
        <f>IF(AND($F11&gt;0,5&gt;=10,5&lt;10+$F11),"=","")</f>
        <v/>
      </c>
      <c r="L11" s="7">
        <f>IF(AND($F11&gt;0,6&gt;=10,6&lt;10+$F11),"=","")</f>
        <v/>
      </c>
      <c r="M11" s="7">
        <f>IF(AND($F11&gt;0,7&gt;=10,7&lt;10+$F11),"=","")</f>
        <v/>
      </c>
      <c r="N11" s="7">
        <f>IF(AND($F11&gt;0,8&gt;=10,8&lt;10+$F11),"=","")</f>
        <v/>
      </c>
      <c r="O11" s="7">
        <f>IF(AND($F11&gt;0,9&gt;=10,9&lt;10+$F11),"=","")</f>
        <v/>
      </c>
      <c r="P11" s="7">
        <f>IF(AND($F11&gt;0,10&gt;=10,10&lt;10+$F11),"=","")</f>
        <v/>
      </c>
      <c r="Q11" s="7">
        <f>IF(AND($F11&gt;0,11&gt;=10,11&lt;10+$F11),"=","")</f>
        <v/>
      </c>
      <c r="R11" s="7">
        <f>IF(AND($F11&gt;0,12&gt;=10,12&lt;10+$F11),"=","")</f>
        <v/>
      </c>
    </row>
    <row r="12" ht="20" customHeight="1">
      <c r="A12" s="4" t="n">
        <v>8</v>
      </c>
      <c r="B12" s="5" t="inlineStr">
        <is>
          <t>Deployment</t>
        </is>
      </c>
      <c r="C12" s="5" t="inlineStr">
        <is>
          <t>Dev</t>
        </is>
      </c>
      <c r="D12" s="6" t="n"/>
      <c r="E12" s="6" t="n"/>
      <c r="F12" s="4" t="n">
        <v>2</v>
      </c>
      <c r="G12" s="7">
        <f>IF(AND($F12&gt;0,1&gt;=11,1&lt;11+$F12),"=","")</f>
        <v/>
      </c>
      <c r="H12" s="7">
        <f>IF(AND($F12&gt;0,2&gt;=11,2&lt;11+$F12),"=","")</f>
        <v/>
      </c>
      <c r="I12" s="7">
        <f>IF(AND($F12&gt;0,3&gt;=11,3&lt;11+$F12),"=","")</f>
        <v/>
      </c>
      <c r="J12" s="7">
        <f>IF(AND($F12&gt;0,4&gt;=11,4&lt;11+$F12),"=","")</f>
        <v/>
      </c>
      <c r="K12" s="7">
        <f>IF(AND($F12&gt;0,5&gt;=11,5&lt;11+$F12),"=","")</f>
        <v/>
      </c>
      <c r="L12" s="7">
        <f>IF(AND($F12&gt;0,6&gt;=11,6&lt;11+$F12),"=","")</f>
        <v/>
      </c>
      <c r="M12" s="7">
        <f>IF(AND($F12&gt;0,7&gt;=11,7&lt;11+$F12),"=","")</f>
        <v/>
      </c>
      <c r="N12" s="7">
        <f>IF(AND($F12&gt;0,8&gt;=11,8&lt;11+$F12),"=","")</f>
        <v/>
      </c>
      <c r="O12" s="7">
        <f>IF(AND($F12&gt;0,9&gt;=11,9&lt;11+$F12),"=","")</f>
        <v/>
      </c>
      <c r="P12" s="7">
        <f>IF(AND($F12&gt;0,10&gt;=11,10&lt;11+$F12),"=","")</f>
        <v/>
      </c>
      <c r="Q12" s="7">
        <f>IF(AND($F12&gt;0,11&gt;=11,11&lt;11+$F12),"=","")</f>
        <v/>
      </c>
      <c r="R12" s="7">
        <f>IF(AND($F12&gt;0,12&gt;=11,12&lt;11+$F12),"=","")</f>
        <v/>
      </c>
    </row>
    <row r="13" ht="20" customHeight="1">
      <c r="A13" s="4" t="n"/>
      <c r="B13" s="5" t="n"/>
      <c r="C13" s="5" t="n"/>
      <c r="D13" s="6" t="n"/>
      <c r="E13" s="6" t="n"/>
      <c r="F13" s="4" t="n"/>
      <c r="G13" s="7">
        <f>IF(AND($F13&gt;0,1&gt;=$D13,1&lt;$D13+$F13),"=","")</f>
        <v/>
      </c>
      <c r="H13" s="7">
        <f>IF(AND($F13&gt;0,2&gt;=$D13,2&lt;$D13+$F13),"=","")</f>
        <v/>
      </c>
      <c r="I13" s="7">
        <f>IF(AND($F13&gt;0,3&gt;=$D13,3&lt;$D13+$F13),"=","")</f>
        <v/>
      </c>
      <c r="J13" s="7">
        <f>IF(AND($F13&gt;0,4&gt;=$D13,4&lt;$D13+$F13),"=","")</f>
        <v/>
      </c>
      <c r="K13" s="7">
        <f>IF(AND($F13&gt;0,5&gt;=$D13,5&lt;$D13+$F13),"=","")</f>
        <v/>
      </c>
      <c r="L13" s="7">
        <f>IF(AND($F13&gt;0,6&gt;=$D13,6&lt;$D13+$F13),"=","")</f>
        <v/>
      </c>
      <c r="M13" s="7">
        <f>IF(AND($F13&gt;0,7&gt;=$D13,7&lt;$D13+$F13),"=","")</f>
        <v/>
      </c>
      <c r="N13" s="7">
        <f>IF(AND($F13&gt;0,8&gt;=$D13,8&lt;$D13+$F13),"=","")</f>
        <v/>
      </c>
      <c r="O13" s="7">
        <f>IF(AND($F13&gt;0,9&gt;=$D13,9&lt;$D13+$F13),"=","")</f>
        <v/>
      </c>
      <c r="P13" s="7">
        <f>IF(AND($F13&gt;0,10&gt;=$D13,10&lt;$D13+$F13),"=","")</f>
        <v/>
      </c>
      <c r="Q13" s="7">
        <f>IF(AND($F13&gt;0,11&gt;=$D13,11&lt;$D13+$F13),"=","")</f>
        <v/>
      </c>
      <c r="R13" s="7">
        <f>IF(AND($F13&gt;0,12&gt;=$D13,12&lt;$D13+$F13),"=","")</f>
        <v/>
      </c>
    </row>
    <row r="14" ht="20" customHeight="1">
      <c r="A14" s="4" t="n"/>
      <c r="B14" s="5" t="n"/>
      <c r="C14" s="5" t="n"/>
      <c r="D14" s="6" t="n"/>
      <c r="E14" s="6" t="n"/>
      <c r="F14" s="4" t="n"/>
      <c r="G14" s="7">
        <f>IF(AND($F14&gt;0,1&gt;=$D14,1&lt;$D14+$F14),"=","")</f>
        <v/>
      </c>
      <c r="H14" s="7">
        <f>IF(AND($F14&gt;0,2&gt;=$D14,2&lt;$D14+$F14),"=","")</f>
        <v/>
      </c>
      <c r="I14" s="7">
        <f>IF(AND($F14&gt;0,3&gt;=$D14,3&lt;$D14+$F14),"=","")</f>
        <v/>
      </c>
      <c r="J14" s="7">
        <f>IF(AND($F14&gt;0,4&gt;=$D14,4&lt;$D14+$F14),"=","")</f>
        <v/>
      </c>
      <c r="K14" s="7">
        <f>IF(AND($F14&gt;0,5&gt;=$D14,5&lt;$D14+$F14),"=","")</f>
        <v/>
      </c>
      <c r="L14" s="7">
        <f>IF(AND($F14&gt;0,6&gt;=$D14,6&lt;$D14+$F14),"=","")</f>
        <v/>
      </c>
      <c r="M14" s="7">
        <f>IF(AND($F14&gt;0,7&gt;=$D14,7&lt;$D14+$F14),"=","")</f>
        <v/>
      </c>
      <c r="N14" s="7">
        <f>IF(AND($F14&gt;0,8&gt;=$D14,8&lt;$D14+$F14),"=","")</f>
        <v/>
      </c>
      <c r="O14" s="7">
        <f>IF(AND($F14&gt;0,9&gt;=$D14,9&lt;$D14+$F14),"=","")</f>
        <v/>
      </c>
      <c r="P14" s="7">
        <f>IF(AND($F14&gt;0,10&gt;=$D14,10&lt;$D14+$F14),"=","")</f>
        <v/>
      </c>
      <c r="Q14" s="7">
        <f>IF(AND($F14&gt;0,11&gt;=$D14,11&lt;$D14+$F14),"=","")</f>
        <v/>
      </c>
      <c r="R14" s="7">
        <f>IF(AND($F14&gt;0,12&gt;=$D14,12&lt;$D14+$F14),"=","")</f>
        <v/>
      </c>
    </row>
    <row r="15" ht="20" customHeight="1">
      <c r="A15" s="4" t="n"/>
      <c r="B15" s="5" t="n"/>
      <c r="C15" s="5" t="n"/>
      <c r="D15" s="6" t="n"/>
      <c r="E15" s="6" t="n"/>
      <c r="F15" s="4" t="n"/>
      <c r="G15" s="7">
        <f>IF(AND($F15&gt;0,1&gt;=$D15,1&lt;$D15+$F15),"=","")</f>
        <v/>
      </c>
      <c r="H15" s="7">
        <f>IF(AND($F15&gt;0,2&gt;=$D15,2&lt;$D15+$F15),"=","")</f>
        <v/>
      </c>
      <c r="I15" s="7">
        <f>IF(AND($F15&gt;0,3&gt;=$D15,3&lt;$D15+$F15),"=","")</f>
        <v/>
      </c>
      <c r="J15" s="7">
        <f>IF(AND($F15&gt;0,4&gt;=$D15,4&lt;$D15+$F15),"=","")</f>
        <v/>
      </c>
      <c r="K15" s="7">
        <f>IF(AND($F15&gt;0,5&gt;=$D15,5&lt;$D15+$F15),"=","")</f>
        <v/>
      </c>
      <c r="L15" s="7">
        <f>IF(AND($F15&gt;0,6&gt;=$D15,6&lt;$D15+$F15),"=","")</f>
        <v/>
      </c>
      <c r="M15" s="7">
        <f>IF(AND($F15&gt;0,7&gt;=$D15,7&lt;$D15+$F15),"=","")</f>
        <v/>
      </c>
      <c r="N15" s="7">
        <f>IF(AND($F15&gt;0,8&gt;=$D15,8&lt;$D15+$F15),"=","")</f>
        <v/>
      </c>
      <c r="O15" s="7">
        <f>IF(AND($F15&gt;0,9&gt;=$D15,9&lt;$D15+$F15),"=","")</f>
        <v/>
      </c>
      <c r="P15" s="7">
        <f>IF(AND($F15&gt;0,10&gt;=$D15,10&lt;$D15+$F15),"=","")</f>
        <v/>
      </c>
      <c r="Q15" s="7">
        <f>IF(AND($F15&gt;0,11&gt;=$D15,11&lt;$D15+$F15),"=","")</f>
        <v/>
      </c>
      <c r="R15" s="7">
        <f>IF(AND($F15&gt;0,12&gt;=$D15,12&lt;$D15+$F15),"=","")</f>
        <v/>
      </c>
    </row>
    <row r="16" ht="20" customHeight="1">
      <c r="A16" s="4" t="n"/>
      <c r="B16" s="5" t="n"/>
      <c r="C16" s="5" t="n"/>
      <c r="D16" s="6" t="n"/>
      <c r="E16" s="6" t="n"/>
      <c r="F16" s="4" t="n"/>
      <c r="G16" s="7">
        <f>IF(AND($F16&gt;0,1&gt;=$D16,1&lt;$D16+$F16),"=","")</f>
        <v/>
      </c>
      <c r="H16" s="7">
        <f>IF(AND($F16&gt;0,2&gt;=$D16,2&lt;$D16+$F16),"=","")</f>
        <v/>
      </c>
      <c r="I16" s="7">
        <f>IF(AND($F16&gt;0,3&gt;=$D16,3&lt;$D16+$F16),"=","")</f>
        <v/>
      </c>
      <c r="J16" s="7">
        <f>IF(AND($F16&gt;0,4&gt;=$D16,4&lt;$D16+$F16),"=","")</f>
        <v/>
      </c>
      <c r="K16" s="7">
        <f>IF(AND($F16&gt;0,5&gt;=$D16,5&lt;$D16+$F16),"=","")</f>
        <v/>
      </c>
      <c r="L16" s="7">
        <f>IF(AND($F16&gt;0,6&gt;=$D16,6&lt;$D16+$F16),"=","")</f>
        <v/>
      </c>
      <c r="M16" s="7">
        <f>IF(AND($F16&gt;0,7&gt;=$D16,7&lt;$D16+$F16),"=","")</f>
        <v/>
      </c>
      <c r="N16" s="7">
        <f>IF(AND($F16&gt;0,8&gt;=$D16,8&lt;$D16+$F16),"=","")</f>
        <v/>
      </c>
      <c r="O16" s="7">
        <f>IF(AND($F16&gt;0,9&gt;=$D16,9&lt;$D16+$F16),"=","")</f>
        <v/>
      </c>
      <c r="P16" s="7">
        <f>IF(AND($F16&gt;0,10&gt;=$D16,10&lt;$D16+$F16),"=","")</f>
        <v/>
      </c>
      <c r="Q16" s="7">
        <f>IF(AND($F16&gt;0,11&gt;=$D16,11&lt;$D16+$F16),"=","")</f>
        <v/>
      </c>
      <c r="R16" s="7">
        <f>IF(AND($F16&gt;0,12&gt;=$D16,12&lt;$D16+$F16),"=","")</f>
        <v/>
      </c>
    </row>
  </sheetData>
  <mergeCells count="1">
    <mergeCell ref="A1:R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