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nstruction Schedul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b val="1"/>
      <sz val="11"/>
    </font>
    <font>
      <sz val="11"/>
    </font>
    <font>
      <b val="1"/>
      <color rgb="000F766E"/>
      <sz val="9"/>
    </font>
  </fonts>
  <fills count="5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  <fill>
      <patternFill patternType="solid">
        <fgColor rgb="00CCFBF1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left" vertical="center"/>
    </xf>
    <xf numFmtId="0" fontId="0" fillId="0" borderId="1" pivotButton="0" quotePrefix="0" xfId="0"/>
    <xf numFmtId="0" fontId="5" fillId="0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left" vertical="center"/>
    </xf>
    <xf numFmtId="0" fontId="6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C32"/>
  <sheetViews>
    <sheetView showGridLines="0"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4" customWidth="1" min="1" max="1"/>
    <col width="36" customWidth="1" min="2" max="2"/>
    <col width="18" customWidth="1" min="3" max="3"/>
    <col width="11" customWidth="1" min="4" max="4"/>
    <col width="11" customWidth="1" min="5" max="5"/>
    <col width="3.2" customWidth="1" min="6" max="6"/>
    <col width="3.2" customWidth="1" min="7" max="7"/>
    <col width="3.2" customWidth="1" min="8" max="8"/>
    <col width="3.2" customWidth="1" min="9" max="9"/>
    <col width="3.2" customWidth="1" min="10" max="10"/>
    <col width="3.2" customWidth="1" min="11" max="11"/>
    <col width="3.2" customWidth="1" min="12" max="12"/>
    <col width="3.2" customWidth="1" min="13" max="13"/>
    <col width="3.2" customWidth="1" min="14" max="14"/>
    <col width="3.2" customWidth="1" min="15" max="15"/>
    <col width="3.2" customWidth="1" min="16" max="16"/>
    <col width="3.2" customWidth="1" min="17" max="17"/>
    <col width="3.2" customWidth="1" min="18" max="18"/>
    <col width="3.2" customWidth="1" min="19" max="19"/>
    <col width="3.2" customWidth="1" min="20" max="20"/>
    <col width="3.2" customWidth="1" min="21" max="21"/>
    <col width="3.2" customWidth="1" min="22" max="22"/>
    <col width="3.2" customWidth="1" min="23" max="23"/>
    <col width="3.2" customWidth="1" min="24" max="24"/>
    <col width="3.2" customWidth="1" min="25" max="25"/>
    <col width="3.2" customWidth="1" min="26" max="26"/>
    <col width="3.2" customWidth="1" min="27" max="27"/>
    <col width="3.2" customWidth="1" min="28" max="28"/>
    <col width="3.2" customWidth="1" min="29" max="29"/>
  </cols>
  <sheetData>
    <row r="1" ht="26" customHeight="1">
      <c r="A1" s="1" t="inlineStr">
        <is>
          <t>Construction Project Schedule</t>
        </is>
      </c>
    </row>
    <row r="2">
      <c r="A2" s="2" t="inlineStr">
        <is>
          <t>Project name:</t>
        </is>
      </c>
    </row>
    <row r="3">
      <c r="A3" s="2" t="inlineStr">
        <is>
          <t>Site address:</t>
        </is>
      </c>
    </row>
    <row r="4">
      <c r="A4" s="2" t="inlineStr">
        <is>
          <t>Project manager:</t>
        </is>
      </c>
    </row>
    <row r="5">
      <c r="A5" s="2" t="inlineStr">
        <is>
          <t>Start date:</t>
        </is>
      </c>
    </row>
    <row r="6" ht="18" customHeight="1">
      <c r="A6" s="3" t="inlineStr">
        <is>
          <t>#</t>
        </is>
      </c>
      <c r="B6" s="3" t="inlineStr">
        <is>
          <t>Task / Milestone</t>
        </is>
      </c>
      <c r="C6" s="3" t="inlineStr">
        <is>
          <t>Responsible</t>
        </is>
      </c>
      <c r="D6" s="3" t="inlineStr">
        <is>
          <t>Start Wk</t>
        </is>
      </c>
      <c r="E6" s="3" t="inlineStr">
        <is>
          <t>Dur (wks)</t>
        </is>
      </c>
      <c r="F6" s="3" t="inlineStr">
        <is>
          <t>W1</t>
        </is>
      </c>
      <c r="G6" s="3" t="inlineStr">
        <is>
          <t>W2</t>
        </is>
      </c>
      <c r="H6" s="3" t="inlineStr">
        <is>
          <t>W3</t>
        </is>
      </c>
      <c r="I6" s="3" t="inlineStr">
        <is>
          <t>W4</t>
        </is>
      </c>
      <c r="J6" s="3" t="inlineStr">
        <is>
          <t>W5</t>
        </is>
      </c>
      <c r="K6" s="3" t="inlineStr">
        <is>
          <t>W6</t>
        </is>
      </c>
      <c r="L6" s="3" t="inlineStr">
        <is>
          <t>W7</t>
        </is>
      </c>
      <c r="M6" s="3" t="inlineStr">
        <is>
          <t>W8</t>
        </is>
      </c>
      <c r="N6" s="3" t="inlineStr">
        <is>
          <t>W9</t>
        </is>
      </c>
      <c r="O6" s="3" t="inlineStr">
        <is>
          <t>W10</t>
        </is>
      </c>
      <c r="P6" s="3" t="inlineStr">
        <is>
          <t>W11</t>
        </is>
      </c>
      <c r="Q6" s="3" t="inlineStr">
        <is>
          <t>W12</t>
        </is>
      </c>
      <c r="R6" s="3" t="inlineStr">
        <is>
          <t>W13</t>
        </is>
      </c>
      <c r="S6" s="3" t="inlineStr">
        <is>
          <t>W14</t>
        </is>
      </c>
      <c r="T6" s="3" t="inlineStr">
        <is>
          <t>W15</t>
        </is>
      </c>
      <c r="U6" s="3" t="inlineStr">
        <is>
          <t>W16</t>
        </is>
      </c>
      <c r="V6" s="3" t="inlineStr">
        <is>
          <t>W17</t>
        </is>
      </c>
      <c r="W6" s="3" t="inlineStr">
        <is>
          <t>W18</t>
        </is>
      </c>
      <c r="X6" s="3" t="inlineStr">
        <is>
          <t>W19</t>
        </is>
      </c>
      <c r="Y6" s="3" t="inlineStr">
        <is>
          <t>W20</t>
        </is>
      </c>
      <c r="Z6" s="3" t="inlineStr">
        <is>
          <t>W21</t>
        </is>
      </c>
      <c r="AA6" s="3" t="inlineStr">
        <is>
          <t>W22</t>
        </is>
      </c>
      <c r="AB6" s="3" t="inlineStr">
        <is>
          <t>W23</t>
        </is>
      </c>
      <c r="AC6" s="3" t="inlineStr">
        <is>
          <t>W24</t>
        </is>
      </c>
    </row>
    <row r="7" ht="20" customHeight="1">
      <c r="A7" s="4" t="inlineStr">
        <is>
          <t>SITE PREPARATION</t>
        </is>
      </c>
      <c r="B7" s="5" t="n"/>
      <c r="C7" s="5" t="n"/>
      <c r="D7" s="5" t="n"/>
      <c r="E7" s="5" t="n"/>
      <c r="F7" s="5" t="n"/>
      <c r="G7" s="5" t="n"/>
      <c r="H7" s="5" t="n"/>
      <c r="I7" s="5" t="n"/>
      <c r="J7" s="5" t="n"/>
      <c r="K7" s="5" t="n"/>
      <c r="L7" s="5" t="n"/>
      <c r="M7" s="5" t="n"/>
      <c r="N7" s="5" t="n"/>
      <c r="O7" s="5" t="n"/>
      <c r="P7" s="5" t="n"/>
      <c r="Q7" s="5" t="n"/>
      <c r="R7" s="5" t="n"/>
      <c r="S7" s="5" t="n"/>
      <c r="T7" s="5" t="n"/>
      <c r="U7" s="5" t="n"/>
      <c r="V7" s="5" t="n"/>
      <c r="W7" s="5" t="n"/>
      <c r="X7" s="5" t="n"/>
      <c r="Y7" s="5" t="n"/>
      <c r="Z7" s="5" t="n"/>
      <c r="AA7" s="5" t="n"/>
      <c r="AB7" s="5" t="n"/>
      <c r="AC7" s="5" t="n"/>
    </row>
    <row r="8" ht="20" customHeight="1">
      <c r="A8" s="6" t="n">
        <v>1</v>
      </c>
      <c r="B8" s="7" t="inlineStr">
        <is>
          <t>Site clearing and grading</t>
        </is>
      </c>
      <c r="C8" s="6" t="inlineStr">
        <is>
          <t>Contractor A</t>
        </is>
      </c>
      <c r="D8" s="6" t="n">
        <v>1</v>
      </c>
      <c r="E8" s="6" t="n">
        <v>2</v>
      </c>
      <c r="F8" s="8">
        <f>IF(AND($E8&gt;0,1&gt;=$D8,1&lt;$D8+$E8),"=","")</f>
        <v/>
      </c>
      <c r="G8" s="8">
        <f>IF(AND($E8&gt;0,2&gt;=$D8,2&lt;$D8+$E8),"=","")</f>
        <v/>
      </c>
      <c r="H8" s="8">
        <f>IF(AND($E8&gt;0,3&gt;=$D8,3&lt;$D8+$E8),"=","")</f>
        <v/>
      </c>
      <c r="I8" s="8">
        <f>IF(AND($E8&gt;0,4&gt;=$D8,4&lt;$D8+$E8),"=","")</f>
        <v/>
      </c>
      <c r="J8" s="8">
        <f>IF(AND($E8&gt;0,5&gt;=$D8,5&lt;$D8+$E8),"=","")</f>
        <v/>
      </c>
      <c r="K8" s="8">
        <f>IF(AND($E8&gt;0,6&gt;=$D8,6&lt;$D8+$E8),"=","")</f>
        <v/>
      </c>
      <c r="L8" s="8">
        <f>IF(AND($E8&gt;0,7&gt;=$D8,7&lt;$D8+$E8),"=","")</f>
        <v/>
      </c>
      <c r="M8" s="8">
        <f>IF(AND($E8&gt;0,8&gt;=$D8,8&lt;$D8+$E8),"=","")</f>
        <v/>
      </c>
      <c r="N8" s="8">
        <f>IF(AND($E8&gt;0,9&gt;=$D8,9&lt;$D8+$E8),"=","")</f>
        <v/>
      </c>
      <c r="O8" s="8">
        <f>IF(AND($E8&gt;0,10&gt;=$D8,10&lt;$D8+$E8),"=","")</f>
        <v/>
      </c>
      <c r="P8" s="8">
        <f>IF(AND($E8&gt;0,11&gt;=$D8,11&lt;$D8+$E8),"=","")</f>
        <v/>
      </c>
      <c r="Q8" s="8">
        <f>IF(AND($E8&gt;0,12&gt;=$D8,12&lt;$D8+$E8),"=","")</f>
        <v/>
      </c>
      <c r="R8" s="8">
        <f>IF(AND($E8&gt;0,13&gt;=$D8,13&lt;$D8+$E8),"=","")</f>
        <v/>
      </c>
      <c r="S8" s="8">
        <f>IF(AND($E8&gt;0,14&gt;=$D8,14&lt;$D8+$E8),"=","")</f>
        <v/>
      </c>
      <c r="T8" s="8">
        <f>IF(AND($E8&gt;0,15&gt;=$D8,15&lt;$D8+$E8),"=","")</f>
        <v/>
      </c>
      <c r="U8" s="8">
        <f>IF(AND($E8&gt;0,16&gt;=$D8,16&lt;$D8+$E8),"=","")</f>
        <v/>
      </c>
      <c r="V8" s="8">
        <f>IF(AND($E8&gt;0,17&gt;=$D8,17&lt;$D8+$E8),"=","")</f>
        <v/>
      </c>
      <c r="W8" s="8">
        <f>IF(AND($E8&gt;0,18&gt;=$D8,18&lt;$D8+$E8),"=","")</f>
        <v/>
      </c>
      <c r="X8" s="8">
        <f>IF(AND($E8&gt;0,19&gt;=$D8,19&lt;$D8+$E8),"=","")</f>
        <v/>
      </c>
      <c r="Y8" s="8">
        <f>IF(AND($E8&gt;0,20&gt;=$D8,20&lt;$D8+$E8),"=","")</f>
        <v/>
      </c>
      <c r="Z8" s="8">
        <f>IF(AND($E8&gt;0,21&gt;=$D8,21&lt;$D8+$E8),"=","")</f>
        <v/>
      </c>
      <c r="AA8" s="8">
        <f>IF(AND($E8&gt;0,22&gt;=$D8,22&lt;$D8+$E8),"=","")</f>
        <v/>
      </c>
      <c r="AB8" s="8">
        <f>IF(AND($E8&gt;0,23&gt;=$D8,23&lt;$D8+$E8),"=","")</f>
        <v/>
      </c>
      <c r="AC8" s="8">
        <f>IF(AND($E8&gt;0,24&gt;=$D8,24&lt;$D8+$E8),"=","")</f>
        <v/>
      </c>
    </row>
    <row r="9" ht="20" customHeight="1">
      <c r="A9" s="6" t="n">
        <v>2</v>
      </c>
      <c r="B9" s="7" t="inlineStr">
        <is>
          <t>Temporary utilities</t>
        </is>
      </c>
      <c r="C9" s="6" t="inlineStr">
        <is>
          <t>Utilities Co</t>
        </is>
      </c>
      <c r="D9" s="6" t="n">
        <v>2</v>
      </c>
      <c r="E9" s="6" t="n">
        <v>1</v>
      </c>
      <c r="F9" s="8">
        <f>IF(AND($E9&gt;0,1&gt;=$D9,1&lt;$D9+$E9),"=","")</f>
        <v/>
      </c>
      <c r="G9" s="8">
        <f>IF(AND($E9&gt;0,2&gt;=$D9,2&lt;$D9+$E9),"=","")</f>
        <v/>
      </c>
      <c r="H9" s="8">
        <f>IF(AND($E9&gt;0,3&gt;=$D9,3&lt;$D9+$E9),"=","")</f>
        <v/>
      </c>
      <c r="I9" s="8">
        <f>IF(AND($E9&gt;0,4&gt;=$D9,4&lt;$D9+$E9),"=","")</f>
        <v/>
      </c>
      <c r="J9" s="8">
        <f>IF(AND($E9&gt;0,5&gt;=$D9,5&lt;$D9+$E9),"=","")</f>
        <v/>
      </c>
      <c r="K9" s="8">
        <f>IF(AND($E9&gt;0,6&gt;=$D9,6&lt;$D9+$E9),"=","")</f>
        <v/>
      </c>
      <c r="L9" s="8">
        <f>IF(AND($E9&gt;0,7&gt;=$D9,7&lt;$D9+$E9),"=","")</f>
        <v/>
      </c>
      <c r="M9" s="8">
        <f>IF(AND($E9&gt;0,8&gt;=$D9,8&lt;$D9+$E9),"=","")</f>
        <v/>
      </c>
      <c r="N9" s="8">
        <f>IF(AND($E9&gt;0,9&gt;=$D9,9&lt;$D9+$E9),"=","")</f>
        <v/>
      </c>
      <c r="O9" s="8">
        <f>IF(AND($E9&gt;0,10&gt;=$D9,10&lt;$D9+$E9),"=","")</f>
        <v/>
      </c>
      <c r="P9" s="8">
        <f>IF(AND($E9&gt;0,11&gt;=$D9,11&lt;$D9+$E9),"=","")</f>
        <v/>
      </c>
      <c r="Q9" s="8">
        <f>IF(AND($E9&gt;0,12&gt;=$D9,12&lt;$D9+$E9),"=","")</f>
        <v/>
      </c>
      <c r="R9" s="8">
        <f>IF(AND($E9&gt;0,13&gt;=$D9,13&lt;$D9+$E9),"=","")</f>
        <v/>
      </c>
      <c r="S9" s="8">
        <f>IF(AND($E9&gt;0,14&gt;=$D9,14&lt;$D9+$E9),"=","")</f>
        <v/>
      </c>
      <c r="T9" s="8">
        <f>IF(AND($E9&gt;0,15&gt;=$D9,15&lt;$D9+$E9),"=","")</f>
        <v/>
      </c>
      <c r="U9" s="8">
        <f>IF(AND($E9&gt;0,16&gt;=$D9,16&lt;$D9+$E9),"=","")</f>
        <v/>
      </c>
      <c r="V9" s="8">
        <f>IF(AND($E9&gt;0,17&gt;=$D9,17&lt;$D9+$E9),"=","")</f>
        <v/>
      </c>
      <c r="W9" s="8">
        <f>IF(AND($E9&gt;0,18&gt;=$D9,18&lt;$D9+$E9),"=","")</f>
        <v/>
      </c>
      <c r="X9" s="8">
        <f>IF(AND($E9&gt;0,19&gt;=$D9,19&lt;$D9+$E9),"=","")</f>
        <v/>
      </c>
      <c r="Y9" s="8">
        <f>IF(AND($E9&gt;0,20&gt;=$D9,20&lt;$D9+$E9),"=","")</f>
        <v/>
      </c>
      <c r="Z9" s="8">
        <f>IF(AND($E9&gt;0,21&gt;=$D9,21&lt;$D9+$E9),"=","")</f>
        <v/>
      </c>
      <c r="AA9" s="8">
        <f>IF(AND($E9&gt;0,22&gt;=$D9,22&lt;$D9+$E9),"=","")</f>
        <v/>
      </c>
      <c r="AB9" s="8">
        <f>IF(AND($E9&gt;0,23&gt;=$D9,23&lt;$D9+$E9),"=","")</f>
        <v/>
      </c>
      <c r="AC9" s="8">
        <f>IF(AND($E9&gt;0,24&gt;=$D9,24&lt;$D9+$E9),"=","")</f>
        <v/>
      </c>
    </row>
    <row r="10" ht="20" customHeight="1">
      <c r="A10" s="4" t="inlineStr">
        <is>
          <t>FOUNDATION</t>
        </is>
      </c>
      <c r="B10" s="5" t="n"/>
      <c r="C10" s="5" t="n"/>
      <c r="D10" s="5" t="n"/>
      <c r="E10" s="5" t="n"/>
      <c r="F10" s="5" t="n"/>
      <c r="G10" s="5" t="n"/>
      <c r="H10" s="5" t="n"/>
      <c r="I10" s="5" t="n"/>
      <c r="J10" s="5" t="n"/>
      <c r="K10" s="5" t="n"/>
      <c r="L10" s="5" t="n"/>
      <c r="M10" s="5" t="n"/>
      <c r="N10" s="5" t="n"/>
      <c r="O10" s="5" t="n"/>
      <c r="P10" s="5" t="n"/>
      <c r="Q10" s="5" t="n"/>
      <c r="R10" s="5" t="n"/>
      <c r="S10" s="5" t="n"/>
      <c r="T10" s="5" t="n"/>
      <c r="U10" s="5" t="n"/>
      <c r="V10" s="5" t="n"/>
      <c r="W10" s="5" t="n"/>
      <c r="X10" s="5" t="n"/>
      <c r="Y10" s="5" t="n"/>
      <c r="Z10" s="5" t="n"/>
      <c r="AA10" s="5" t="n"/>
      <c r="AB10" s="5" t="n"/>
      <c r="AC10" s="5" t="n"/>
    </row>
    <row r="11" ht="20" customHeight="1">
      <c r="A11" s="6" t="n">
        <v>3</v>
      </c>
      <c r="B11" s="7" t="inlineStr">
        <is>
          <t>Excavation</t>
        </is>
      </c>
      <c r="C11" s="6" t="inlineStr">
        <is>
          <t>Excavator</t>
        </is>
      </c>
      <c r="D11" s="6" t="n">
        <v>3</v>
      </c>
      <c r="E11" s="6" t="n">
        <v>2</v>
      </c>
      <c r="F11" s="8">
        <f>IF(AND($E11&gt;0,1&gt;=$D11,1&lt;$D11+$E11),"=","")</f>
        <v/>
      </c>
      <c r="G11" s="8">
        <f>IF(AND($E11&gt;0,2&gt;=$D11,2&lt;$D11+$E11),"=","")</f>
        <v/>
      </c>
      <c r="H11" s="8">
        <f>IF(AND($E11&gt;0,3&gt;=$D11,3&lt;$D11+$E11),"=","")</f>
        <v/>
      </c>
      <c r="I11" s="8">
        <f>IF(AND($E11&gt;0,4&gt;=$D11,4&lt;$D11+$E11),"=","")</f>
        <v/>
      </c>
      <c r="J11" s="8">
        <f>IF(AND($E11&gt;0,5&gt;=$D11,5&lt;$D11+$E11),"=","")</f>
        <v/>
      </c>
      <c r="K11" s="8">
        <f>IF(AND($E11&gt;0,6&gt;=$D11,6&lt;$D11+$E11),"=","")</f>
        <v/>
      </c>
      <c r="L11" s="8">
        <f>IF(AND($E11&gt;0,7&gt;=$D11,7&lt;$D11+$E11),"=","")</f>
        <v/>
      </c>
      <c r="M11" s="8">
        <f>IF(AND($E11&gt;0,8&gt;=$D11,8&lt;$D11+$E11),"=","")</f>
        <v/>
      </c>
      <c r="N11" s="8">
        <f>IF(AND($E11&gt;0,9&gt;=$D11,9&lt;$D11+$E11),"=","")</f>
        <v/>
      </c>
      <c r="O11" s="8">
        <f>IF(AND($E11&gt;0,10&gt;=$D11,10&lt;$D11+$E11),"=","")</f>
        <v/>
      </c>
      <c r="P11" s="8">
        <f>IF(AND($E11&gt;0,11&gt;=$D11,11&lt;$D11+$E11),"=","")</f>
        <v/>
      </c>
      <c r="Q11" s="8">
        <f>IF(AND($E11&gt;0,12&gt;=$D11,12&lt;$D11+$E11),"=","")</f>
        <v/>
      </c>
      <c r="R11" s="8">
        <f>IF(AND($E11&gt;0,13&gt;=$D11,13&lt;$D11+$E11),"=","")</f>
        <v/>
      </c>
      <c r="S11" s="8">
        <f>IF(AND($E11&gt;0,14&gt;=$D11,14&lt;$D11+$E11),"=","")</f>
        <v/>
      </c>
      <c r="T11" s="8">
        <f>IF(AND($E11&gt;0,15&gt;=$D11,15&lt;$D11+$E11),"=","")</f>
        <v/>
      </c>
      <c r="U11" s="8">
        <f>IF(AND($E11&gt;0,16&gt;=$D11,16&lt;$D11+$E11),"=","")</f>
        <v/>
      </c>
      <c r="V11" s="8">
        <f>IF(AND($E11&gt;0,17&gt;=$D11,17&lt;$D11+$E11),"=","")</f>
        <v/>
      </c>
      <c r="W11" s="8">
        <f>IF(AND($E11&gt;0,18&gt;=$D11,18&lt;$D11+$E11),"=","")</f>
        <v/>
      </c>
      <c r="X11" s="8">
        <f>IF(AND($E11&gt;0,19&gt;=$D11,19&lt;$D11+$E11),"=","")</f>
        <v/>
      </c>
      <c r="Y11" s="8">
        <f>IF(AND($E11&gt;0,20&gt;=$D11,20&lt;$D11+$E11),"=","")</f>
        <v/>
      </c>
      <c r="Z11" s="8">
        <f>IF(AND($E11&gt;0,21&gt;=$D11,21&lt;$D11+$E11),"=","")</f>
        <v/>
      </c>
      <c r="AA11" s="8">
        <f>IF(AND($E11&gt;0,22&gt;=$D11,22&lt;$D11+$E11),"=","")</f>
        <v/>
      </c>
      <c r="AB11" s="8">
        <f>IF(AND($E11&gt;0,23&gt;=$D11,23&lt;$D11+$E11),"=","")</f>
        <v/>
      </c>
      <c r="AC11" s="8">
        <f>IF(AND($E11&gt;0,24&gt;=$D11,24&lt;$D11+$E11),"=","")</f>
        <v/>
      </c>
    </row>
    <row r="12" ht="20" customHeight="1">
      <c r="A12" s="6" t="n">
        <v>4</v>
      </c>
      <c r="B12" s="7" t="inlineStr">
        <is>
          <t>Foundation pour</t>
        </is>
      </c>
      <c r="C12" s="6" t="inlineStr">
        <is>
          <t>Concrete Co</t>
        </is>
      </c>
      <c r="D12" s="6" t="n">
        <v>5</v>
      </c>
      <c r="E12" s="6" t="n">
        <v>2</v>
      </c>
      <c r="F12" s="8">
        <f>IF(AND($E12&gt;0,1&gt;=$D12,1&lt;$D12+$E12),"=","")</f>
        <v/>
      </c>
      <c r="G12" s="8">
        <f>IF(AND($E12&gt;0,2&gt;=$D12,2&lt;$D12+$E12),"=","")</f>
        <v/>
      </c>
      <c r="H12" s="8">
        <f>IF(AND($E12&gt;0,3&gt;=$D12,3&lt;$D12+$E12),"=","")</f>
        <v/>
      </c>
      <c r="I12" s="8">
        <f>IF(AND($E12&gt;0,4&gt;=$D12,4&lt;$D12+$E12),"=","")</f>
        <v/>
      </c>
      <c r="J12" s="8">
        <f>IF(AND($E12&gt;0,5&gt;=$D12,5&lt;$D12+$E12),"=","")</f>
        <v/>
      </c>
      <c r="K12" s="8">
        <f>IF(AND($E12&gt;0,6&gt;=$D12,6&lt;$D12+$E12),"=","")</f>
        <v/>
      </c>
      <c r="L12" s="8">
        <f>IF(AND($E12&gt;0,7&gt;=$D12,7&lt;$D12+$E12),"=","")</f>
        <v/>
      </c>
      <c r="M12" s="8">
        <f>IF(AND($E12&gt;0,8&gt;=$D12,8&lt;$D12+$E12),"=","")</f>
        <v/>
      </c>
      <c r="N12" s="8">
        <f>IF(AND($E12&gt;0,9&gt;=$D12,9&lt;$D12+$E12),"=","")</f>
        <v/>
      </c>
      <c r="O12" s="8">
        <f>IF(AND($E12&gt;0,10&gt;=$D12,10&lt;$D12+$E12),"=","")</f>
        <v/>
      </c>
      <c r="P12" s="8">
        <f>IF(AND($E12&gt;0,11&gt;=$D12,11&lt;$D12+$E12),"=","")</f>
        <v/>
      </c>
      <c r="Q12" s="8">
        <f>IF(AND($E12&gt;0,12&gt;=$D12,12&lt;$D12+$E12),"=","")</f>
        <v/>
      </c>
      <c r="R12" s="8">
        <f>IF(AND($E12&gt;0,13&gt;=$D12,13&lt;$D12+$E12),"=","")</f>
        <v/>
      </c>
      <c r="S12" s="8">
        <f>IF(AND($E12&gt;0,14&gt;=$D12,14&lt;$D12+$E12),"=","")</f>
        <v/>
      </c>
      <c r="T12" s="8">
        <f>IF(AND($E12&gt;0,15&gt;=$D12,15&lt;$D12+$E12),"=","")</f>
        <v/>
      </c>
      <c r="U12" s="8">
        <f>IF(AND($E12&gt;0,16&gt;=$D12,16&lt;$D12+$E12),"=","")</f>
        <v/>
      </c>
      <c r="V12" s="8">
        <f>IF(AND($E12&gt;0,17&gt;=$D12,17&lt;$D12+$E12),"=","")</f>
        <v/>
      </c>
      <c r="W12" s="8">
        <f>IF(AND($E12&gt;0,18&gt;=$D12,18&lt;$D12+$E12),"=","")</f>
        <v/>
      </c>
      <c r="X12" s="8">
        <f>IF(AND($E12&gt;0,19&gt;=$D12,19&lt;$D12+$E12),"=","")</f>
        <v/>
      </c>
      <c r="Y12" s="8">
        <f>IF(AND($E12&gt;0,20&gt;=$D12,20&lt;$D12+$E12),"=","")</f>
        <v/>
      </c>
      <c r="Z12" s="8">
        <f>IF(AND($E12&gt;0,21&gt;=$D12,21&lt;$D12+$E12),"=","")</f>
        <v/>
      </c>
      <c r="AA12" s="8">
        <f>IF(AND($E12&gt;0,22&gt;=$D12,22&lt;$D12+$E12),"=","")</f>
        <v/>
      </c>
      <c r="AB12" s="8">
        <f>IF(AND($E12&gt;0,23&gt;=$D12,23&lt;$D12+$E12),"=","")</f>
        <v/>
      </c>
      <c r="AC12" s="8">
        <f>IF(AND($E12&gt;0,24&gt;=$D12,24&lt;$D12+$E12),"=","")</f>
        <v/>
      </c>
    </row>
    <row r="13" ht="20" customHeight="1">
      <c r="A13" s="6" t="n">
        <v>5</v>
      </c>
      <c r="B13" s="7" t="inlineStr">
        <is>
          <t>Waterproofing</t>
        </is>
      </c>
      <c r="C13" s="6" t="inlineStr">
        <is>
          <t>Contractor A</t>
        </is>
      </c>
      <c r="D13" s="6" t="n">
        <v>7</v>
      </c>
      <c r="E13" s="6" t="n">
        <v>1</v>
      </c>
      <c r="F13" s="8">
        <f>IF(AND($E13&gt;0,1&gt;=$D13,1&lt;$D13+$E13),"=","")</f>
        <v/>
      </c>
      <c r="G13" s="8">
        <f>IF(AND($E13&gt;0,2&gt;=$D13,2&lt;$D13+$E13),"=","")</f>
        <v/>
      </c>
      <c r="H13" s="8">
        <f>IF(AND($E13&gt;0,3&gt;=$D13,3&lt;$D13+$E13),"=","")</f>
        <v/>
      </c>
      <c r="I13" s="8">
        <f>IF(AND($E13&gt;0,4&gt;=$D13,4&lt;$D13+$E13),"=","")</f>
        <v/>
      </c>
      <c r="J13" s="8">
        <f>IF(AND($E13&gt;0,5&gt;=$D13,5&lt;$D13+$E13),"=","")</f>
        <v/>
      </c>
      <c r="K13" s="8">
        <f>IF(AND($E13&gt;0,6&gt;=$D13,6&lt;$D13+$E13),"=","")</f>
        <v/>
      </c>
      <c r="L13" s="8">
        <f>IF(AND($E13&gt;0,7&gt;=$D13,7&lt;$D13+$E13),"=","")</f>
        <v/>
      </c>
      <c r="M13" s="8">
        <f>IF(AND($E13&gt;0,8&gt;=$D13,8&lt;$D13+$E13),"=","")</f>
        <v/>
      </c>
      <c r="N13" s="8">
        <f>IF(AND($E13&gt;0,9&gt;=$D13,9&lt;$D13+$E13),"=","")</f>
        <v/>
      </c>
      <c r="O13" s="8">
        <f>IF(AND($E13&gt;0,10&gt;=$D13,10&lt;$D13+$E13),"=","")</f>
        <v/>
      </c>
      <c r="P13" s="8">
        <f>IF(AND($E13&gt;0,11&gt;=$D13,11&lt;$D13+$E13),"=","")</f>
        <v/>
      </c>
      <c r="Q13" s="8">
        <f>IF(AND($E13&gt;0,12&gt;=$D13,12&lt;$D13+$E13),"=","")</f>
        <v/>
      </c>
      <c r="R13" s="8">
        <f>IF(AND($E13&gt;0,13&gt;=$D13,13&lt;$D13+$E13),"=","")</f>
        <v/>
      </c>
      <c r="S13" s="8">
        <f>IF(AND($E13&gt;0,14&gt;=$D13,14&lt;$D13+$E13),"=","")</f>
        <v/>
      </c>
      <c r="T13" s="8">
        <f>IF(AND($E13&gt;0,15&gt;=$D13,15&lt;$D13+$E13),"=","")</f>
        <v/>
      </c>
      <c r="U13" s="8">
        <f>IF(AND($E13&gt;0,16&gt;=$D13,16&lt;$D13+$E13),"=","")</f>
        <v/>
      </c>
      <c r="V13" s="8">
        <f>IF(AND($E13&gt;0,17&gt;=$D13,17&lt;$D13+$E13),"=","")</f>
        <v/>
      </c>
      <c r="W13" s="8">
        <f>IF(AND($E13&gt;0,18&gt;=$D13,18&lt;$D13+$E13),"=","")</f>
        <v/>
      </c>
      <c r="X13" s="8">
        <f>IF(AND($E13&gt;0,19&gt;=$D13,19&lt;$D13+$E13),"=","")</f>
        <v/>
      </c>
      <c r="Y13" s="8">
        <f>IF(AND($E13&gt;0,20&gt;=$D13,20&lt;$D13+$E13),"=","")</f>
        <v/>
      </c>
      <c r="Z13" s="8">
        <f>IF(AND($E13&gt;0,21&gt;=$D13,21&lt;$D13+$E13),"=","")</f>
        <v/>
      </c>
      <c r="AA13" s="8">
        <f>IF(AND($E13&gt;0,22&gt;=$D13,22&lt;$D13+$E13),"=","")</f>
        <v/>
      </c>
      <c r="AB13" s="8">
        <f>IF(AND($E13&gt;0,23&gt;=$D13,23&lt;$D13+$E13),"=","")</f>
        <v/>
      </c>
      <c r="AC13" s="8">
        <f>IF(AND($E13&gt;0,24&gt;=$D13,24&lt;$D13+$E13),"=","")</f>
        <v/>
      </c>
    </row>
    <row r="14" ht="20" customHeight="1">
      <c r="A14" s="4" t="inlineStr">
        <is>
          <t>FRAMING</t>
        </is>
      </c>
      <c r="B14" s="5" t="n"/>
      <c r="C14" s="5" t="n"/>
      <c r="D14" s="5" t="n"/>
      <c r="E14" s="5" t="n"/>
      <c r="F14" s="5" t="n"/>
      <c r="G14" s="5" t="n"/>
      <c r="H14" s="5" t="n"/>
      <c r="I14" s="5" t="n"/>
      <c r="J14" s="5" t="n"/>
      <c r="K14" s="5" t="n"/>
      <c r="L14" s="5" t="n"/>
      <c r="M14" s="5" t="n"/>
      <c r="N14" s="5" t="n"/>
      <c r="O14" s="5" t="n"/>
      <c r="P14" s="5" t="n"/>
      <c r="Q14" s="5" t="n"/>
      <c r="R14" s="5" t="n"/>
      <c r="S14" s="5" t="n"/>
      <c r="T14" s="5" t="n"/>
      <c r="U14" s="5" t="n"/>
      <c r="V14" s="5" t="n"/>
      <c r="W14" s="5" t="n"/>
      <c r="X14" s="5" t="n"/>
      <c r="Y14" s="5" t="n"/>
      <c r="Z14" s="5" t="n"/>
      <c r="AA14" s="5" t="n"/>
      <c r="AB14" s="5" t="n"/>
      <c r="AC14" s="5" t="n"/>
    </row>
    <row r="15" ht="20" customHeight="1">
      <c r="A15" s="6" t="n">
        <v>6</v>
      </c>
      <c r="B15" s="7" t="inlineStr">
        <is>
          <t>Floor framing</t>
        </is>
      </c>
      <c r="C15" s="6" t="inlineStr">
        <is>
          <t>Framer</t>
        </is>
      </c>
      <c r="D15" s="6" t="n">
        <v>7</v>
      </c>
      <c r="E15" s="6" t="n">
        <v>2</v>
      </c>
      <c r="F15" s="8">
        <f>IF(AND($E15&gt;0,1&gt;=$D15,1&lt;$D15+$E15),"=","")</f>
        <v/>
      </c>
      <c r="G15" s="8">
        <f>IF(AND($E15&gt;0,2&gt;=$D15,2&lt;$D15+$E15),"=","")</f>
        <v/>
      </c>
      <c r="H15" s="8">
        <f>IF(AND($E15&gt;0,3&gt;=$D15,3&lt;$D15+$E15),"=","")</f>
        <v/>
      </c>
      <c r="I15" s="8">
        <f>IF(AND($E15&gt;0,4&gt;=$D15,4&lt;$D15+$E15),"=","")</f>
        <v/>
      </c>
      <c r="J15" s="8">
        <f>IF(AND($E15&gt;0,5&gt;=$D15,5&lt;$D15+$E15),"=","")</f>
        <v/>
      </c>
      <c r="K15" s="8">
        <f>IF(AND($E15&gt;0,6&gt;=$D15,6&lt;$D15+$E15),"=","")</f>
        <v/>
      </c>
      <c r="L15" s="8">
        <f>IF(AND($E15&gt;0,7&gt;=$D15,7&lt;$D15+$E15),"=","")</f>
        <v/>
      </c>
      <c r="M15" s="8">
        <f>IF(AND($E15&gt;0,8&gt;=$D15,8&lt;$D15+$E15),"=","")</f>
        <v/>
      </c>
      <c r="N15" s="8">
        <f>IF(AND($E15&gt;0,9&gt;=$D15,9&lt;$D15+$E15),"=","")</f>
        <v/>
      </c>
      <c r="O15" s="8">
        <f>IF(AND($E15&gt;0,10&gt;=$D15,10&lt;$D15+$E15),"=","")</f>
        <v/>
      </c>
      <c r="P15" s="8">
        <f>IF(AND($E15&gt;0,11&gt;=$D15,11&lt;$D15+$E15),"=","")</f>
        <v/>
      </c>
      <c r="Q15" s="8">
        <f>IF(AND($E15&gt;0,12&gt;=$D15,12&lt;$D15+$E15),"=","")</f>
        <v/>
      </c>
      <c r="R15" s="8">
        <f>IF(AND($E15&gt;0,13&gt;=$D15,13&lt;$D15+$E15),"=","")</f>
        <v/>
      </c>
      <c r="S15" s="8">
        <f>IF(AND($E15&gt;0,14&gt;=$D15,14&lt;$D15+$E15),"=","")</f>
        <v/>
      </c>
      <c r="T15" s="8">
        <f>IF(AND($E15&gt;0,15&gt;=$D15,15&lt;$D15+$E15),"=","")</f>
        <v/>
      </c>
      <c r="U15" s="8">
        <f>IF(AND($E15&gt;0,16&gt;=$D15,16&lt;$D15+$E15),"=","")</f>
        <v/>
      </c>
      <c r="V15" s="8">
        <f>IF(AND($E15&gt;0,17&gt;=$D15,17&lt;$D15+$E15),"=","")</f>
        <v/>
      </c>
      <c r="W15" s="8">
        <f>IF(AND($E15&gt;0,18&gt;=$D15,18&lt;$D15+$E15),"=","")</f>
        <v/>
      </c>
      <c r="X15" s="8">
        <f>IF(AND($E15&gt;0,19&gt;=$D15,19&lt;$D15+$E15),"=","")</f>
        <v/>
      </c>
      <c r="Y15" s="8">
        <f>IF(AND($E15&gt;0,20&gt;=$D15,20&lt;$D15+$E15),"=","")</f>
        <v/>
      </c>
      <c r="Z15" s="8">
        <f>IF(AND($E15&gt;0,21&gt;=$D15,21&lt;$D15+$E15),"=","")</f>
        <v/>
      </c>
      <c r="AA15" s="8">
        <f>IF(AND($E15&gt;0,22&gt;=$D15,22&lt;$D15+$E15),"=","")</f>
        <v/>
      </c>
      <c r="AB15" s="8">
        <f>IF(AND($E15&gt;0,23&gt;=$D15,23&lt;$D15+$E15),"=","")</f>
        <v/>
      </c>
      <c r="AC15" s="8">
        <f>IF(AND($E15&gt;0,24&gt;=$D15,24&lt;$D15+$E15),"=","")</f>
        <v/>
      </c>
    </row>
    <row r="16" ht="20" customHeight="1">
      <c r="A16" s="6" t="n">
        <v>7</v>
      </c>
      <c r="B16" s="7" t="inlineStr">
        <is>
          <t>Wall framing</t>
        </is>
      </c>
      <c r="C16" s="6" t="inlineStr">
        <is>
          <t>Framer</t>
        </is>
      </c>
      <c r="D16" s="6" t="n">
        <v>9</v>
      </c>
      <c r="E16" s="6" t="n">
        <v>3</v>
      </c>
      <c r="F16" s="8">
        <f>IF(AND($E16&gt;0,1&gt;=$D16,1&lt;$D16+$E16),"=","")</f>
        <v/>
      </c>
      <c r="G16" s="8">
        <f>IF(AND($E16&gt;0,2&gt;=$D16,2&lt;$D16+$E16),"=","")</f>
        <v/>
      </c>
      <c r="H16" s="8">
        <f>IF(AND($E16&gt;0,3&gt;=$D16,3&lt;$D16+$E16),"=","")</f>
        <v/>
      </c>
      <c r="I16" s="8">
        <f>IF(AND($E16&gt;0,4&gt;=$D16,4&lt;$D16+$E16),"=","")</f>
        <v/>
      </c>
      <c r="J16" s="8">
        <f>IF(AND($E16&gt;0,5&gt;=$D16,5&lt;$D16+$E16),"=","")</f>
        <v/>
      </c>
      <c r="K16" s="8">
        <f>IF(AND($E16&gt;0,6&gt;=$D16,6&lt;$D16+$E16),"=","")</f>
        <v/>
      </c>
      <c r="L16" s="8">
        <f>IF(AND($E16&gt;0,7&gt;=$D16,7&lt;$D16+$E16),"=","")</f>
        <v/>
      </c>
      <c r="M16" s="8">
        <f>IF(AND($E16&gt;0,8&gt;=$D16,8&lt;$D16+$E16),"=","")</f>
        <v/>
      </c>
      <c r="N16" s="8">
        <f>IF(AND($E16&gt;0,9&gt;=$D16,9&lt;$D16+$E16),"=","")</f>
        <v/>
      </c>
      <c r="O16" s="8">
        <f>IF(AND($E16&gt;0,10&gt;=$D16,10&lt;$D16+$E16),"=","")</f>
        <v/>
      </c>
      <c r="P16" s="8">
        <f>IF(AND($E16&gt;0,11&gt;=$D16,11&lt;$D16+$E16),"=","")</f>
        <v/>
      </c>
      <c r="Q16" s="8">
        <f>IF(AND($E16&gt;0,12&gt;=$D16,12&lt;$D16+$E16),"=","")</f>
        <v/>
      </c>
      <c r="R16" s="8">
        <f>IF(AND($E16&gt;0,13&gt;=$D16,13&lt;$D16+$E16),"=","")</f>
        <v/>
      </c>
      <c r="S16" s="8">
        <f>IF(AND($E16&gt;0,14&gt;=$D16,14&lt;$D16+$E16),"=","")</f>
        <v/>
      </c>
      <c r="T16" s="8">
        <f>IF(AND($E16&gt;0,15&gt;=$D16,15&lt;$D16+$E16),"=","")</f>
        <v/>
      </c>
      <c r="U16" s="8">
        <f>IF(AND($E16&gt;0,16&gt;=$D16,16&lt;$D16+$E16),"=","")</f>
        <v/>
      </c>
      <c r="V16" s="8">
        <f>IF(AND($E16&gt;0,17&gt;=$D16,17&lt;$D16+$E16),"=","")</f>
        <v/>
      </c>
      <c r="W16" s="8">
        <f>IF(AND($E16&gt;0,18&gt;=$D16,18&lt;$D16+$E16),"=","")</f>
        <v/>
      </c>
      <c r="X16" s="8">
        <f>IF(AND($E16&gt;0,19&gt;=$D16,19&lt;$D16+$E16),"=","")</f>
        <v/>
      </c>
      <c r="Y16" s="8">
        <f>IF(AND($E16&gt;0,20&gt;=$D16,20&lt;$D16+$E16),"=","")</f>
        <v/>
      </c>
      <c r="Z16" s="8">
        <f>IF(AND($E16&gt;0,21&gt;=$D16,21&lt;$D16+$E16),"=","")</f>
        <v/>
      </c>
      <c r="AA16" s="8">
        <f>IF(AND($E16&gt;0,22&gt;=$D16,22&lt;$D16+$E16),"=","")</f>
        <v/>
      </c>
      <c r="AB16" s="8">
        <f>IF(AND($E16&gt;0,23&gt;=$D16,23&lt;$D16+$E16),"=","")</f>
        <v/>
      </c>
      <c r="AC16" s="8">
        <f>IF(AND($E16&gt;0,24&gt;=$D16,24&lt;$D16+$E16),"=","")</f>
        <v/>
      </c>
    </row>
    <row r="17" ht="20" customHeight="1">
      <c r="A17" s="6" t="n">
        <v>8</v>
      </c>
      <c r="B17" s="7" t="inlineStr">
        <is>
          <t>Roof framing</t>
        </is>
      </c>
      <c r="C17" s="6" t="inlineStr">
        <is>
          <t>Framer</t>
        </is>
      </c>
      <c r="D17" s="6" t="n">
        <v>11</v>
      </c>
      <c r="E17" s="6" t="n">
        <v>2</v>
      </c>
      <c r="F17" s="8">
        <f>IF(AND($E17&gt;0,1&gt;=$D17,1&lt;$D17+$E17),"=","")</f>
        <v/>
      </c>
      <c r="G17" s="8">
        <f>IF(AND($E17&gt;0,2&gt;=$D17,2&lt;$D17+$E17),"=","")</f>
        <v/>
      </c>
      <c r="H17" s="8">
        <f>IF(AND($E17&gt;0,3&gt;=$D17,3&lt;$D17+$E17),"=","")</f>
        <v/>
      </c>
      <c r="I17" s="8">
        <f>IF(AND($E17&gt;0,4&gt;=$D17,4&lt;$D17+$E17),"=","")</f>
        <v/>
      </c>
      <c r="J17" s="8">
        <f>IF(AND($E17&gt;0,5&gt;=$D17,5&lt;$D17+$E17),"=","")</f>
        <v/>
      </c>
      <c r="K17" s="8">
        <f>IF(AND($E17&gt;0,6&gt;=$D17,6&lt;$D17+$E17),"=","")</f>
        <v/>
      </c>
      <c r="L17" s="8">
        <f>IF(AND($E17&gt;0,7&gt;=$D17,7&lt;$D17+$E17),"=","")</f>
        <v/>
      </c>
      <c r="M17" s="8">
        <f>IF(AND($E17&gt;0,8&gt;=$D17,8&lt;$D17+$E17),"=","")</f>
        <v/>
      </c>
      <c r="N17" s="8">
        <f>IF(AND($E17&gt;0,9&gt;=$D17,9&lt;$D17+$E17),"=","")</f>
        <v/>
      </c>
      <c r="O17" s="8">
        <f>IF(AND($E17&gt;0,10&gt;=$D17,10&lt;$D17+$E17),"=","")</f>
        <v/>
      </c>
      <c r="P17" s="8">
        <f>IF(AND($E17&gt;0,11&gt;=$D17,11&lt;$D17+$E17),"=","")</f>
        <v/>
      </c>
      <c r="Q17" s="8">
        <f>IF(AND($E17&gt;0,12&gt;=$D17,12&lt;$D17+$E17),"=","")</f>
        <v/>
      </c>
      <c r="R17" s="8">
        <f>IF(AND($E17&gt;0,13&gt;=$D17,13&lt;$D17+$E17),"=","")</f>
        <v/>
      </c>
      <c r="S17" s="8">
        <f>IF(AND($E17&gt;0,14&gt;=$D17,14&lt;$D17+$E17),"=","")</f>
        <v/>
      </c>
      <c r="T17" s="8">
        <f>IF(AND($E17&gt;0,15&gt;=$D17,15&lt;$D17+$E17),"=","")</f>
        <v/>
      </c>
      <c r="U17" s="8">
        <f>IF(AND($E17&gt;0,16&gt;=$D17,16&lt;$D17+$E17),"=","")</f>
        <v/>
      </c>
      <c r="V17" s="8">
        <f>IF(AND($E17&gt;0,17&gt;=$D17,17&lt;$D17+$E17),"=","")</f>
        <v/>
      </c>
      <c r="W17" s="8">
        <f>IF(AND($E17&gt;0,18&gt;=$D17,18&lt;$D17+$E17),"=","")</f>
        <v/>
      </c>
      <c r="X17" s="8">
        <f>IF(AND($E17&gt;0,19&gt;=$D17,19&lt;$D17+$E17),"=","")</f>
        <v/>
      </c>
      <c r="Y17" s="8">
        <f>IF(AND($E17&gt;0,20&gt;=$D17,20&lt;$D17+$E17),"=","")</f>
        <v/>
      </c>
      <c r="Z17" s="8">
        <f>IF(AND($E17&gt;0,21&gt;=$D17,21&lt;$D17+$E17),"=","")</f>
        <v/>
      </c>
      <c r="AA17" s="8">
        <f>IF(AND($E17&gt;0,22&gt;=$D17,22&lt;$D17+$E17),"=","")</f>
        <v/>
      </c>
      <c r="AB17" s="8">
        <f>IF(AND($E17&gt;0,23&gt;=$D17,23&lt;$D17+$E17),"=","")</f>
        <v/>
      </c>
      <c r="AC17" s="8">
        <f>IF(AND($E17&gt;0,24&gt;=$D17,24&lt;$D17+$E17),"=","")</f>
        <v/>
      </c>
    </row>
    <row r="18" ht="20" customHeight="1">
      <c r="A18" s="4" t="inlineStr">
        <is>
          <t>ROUGH-IN MEP</t>
        </is>
      </c>
      <c r="B18" s="5" t="n"/>
      <c r="C18" s="5" t="n"/>
      <c r="D18" s="5" t="n"/>
      <c r="E18" s="5" t="n"/>
      <c r="F18" s="5" t="n"/>
      <c r="G18" s="5" t="n"/>
      <c r="H18" s="5" t="n"/>
      <c r="I18" s="5" t="n"/>
      <c r="J18" s="5" t="n"/>
      <c r="K18" s="5" t="n"/>
      <c r="L18" s="5" t="n"/>
      <c r="M18" s="5" t="n"/>
      <c r="N18" s="5" t="n"/>
      <c r="O18" s="5" t="n"/>
      <c r="P18" s="5" t="n"/>
      <c r="Q18" s="5" t="n"/>
      <c r="R18" s="5" t="n"/>
      <c r="S18" s="5" t="n"/>
      <c r="T18" s="5" t="n"/>
      <c r="U18" s="5" t="n"/>
      <c r="V18" s="5" t="n"/>
      <c r="W18" s="5" t="n"/>
      <c r="X18" s="5" t="n"/>
      <c r="Y18" s="5" t="n"/>
      <c r="Z18" s="5" t="n"/>
      <c r="AA18" s="5" t="n"/>
      <c r="AB18" s="5" t="n"/>
      <c r="AC18" s="5" t="n"/>
    </row>
    <row r="19" ht="20" customHeight="1">
      <c r="A19" s="6" t="n">
        <v>9</v>
      </c>
      <c r="B19" s="7" t="inlineStr">
        <is>
          <t>Plumbing rough-in</t>
        </is>
      </c>
      <c r="C19" s="6" t="inlineStr">
        <is>
          <t>Plumber</t>
        </is>
      </c>
      <c r="D19" s="6" t="n">
        <v>12</v>
      </c>
      <c r="E19" s="6" t="n">
        <v>3</v>
      </c>
      <c r="F19" s="8">
        <f>IF(AND($E19&gt;0,1&gt;=$D19,1&lt;$D19+$E19),"=","")</f>
        <v/>
      </c>
      <c r="G19" s="8">
        <f>IF(AND($E19&gt;0,2&gt;=$D19,2&lt;$D19+$E19),"=","")</f>
        <v/>
      </c>
      <c r="H19" s="8">
        <f>IF(AND($E19&gt;0,3&gt;=$D19,3&lt;$D19+$E19),"=","")</f>
        <v/>
      </c>
      <c r="I19" s="8">
        <f>IF(AND($E19&gt;0,4&gt;=$D19,4&lt;$D19+$E19),"=","")</f>
        <v/>
      </c>
      <c r="J19" s="8">
        <f>IF(AND($E19&gt;0,5&gt;=$D19,5&lt;$D19+$E19),"=","")</f>
        <v/>
      </c>
      <c r="K19" s="8">
        <f>IF(AND($E19&gt;0,6&gt;=$D19,6&lt;$D19+$E19),"=","")</f>
        <v/>
      </c>
      <c r="L19" s="8">
        <f>IF(AND($E19&gt;0,7&gt;=$D19,7&lt;$D19+$E19),"=","")</f>
        <v/>
      </c>
      <c r="M19" s="8">
        <f>IF(AND($E19&gt;0,8&gt;=$D19,8&lt;$D19+$E19),"=","")</f>
        <v/>
      </c>
      <c r="N19" s="8">
        <f>IF(AND($E19&gt;0,9&gt;=$D19,9&lt;$D19+$E19),"=","")</f>
        <v/>
      </c>
      <c r="O19" s="8">
        <f>IF(AND($E19&gt;0,10&gt;=$D19,10&lt;$D19+$E19),"=","")</f>
        <v/>
      </c>
      <c r="P19" s="8">
        <f>IF(AND($E19&gt;0,11&gt;=$D19,11&lt;$D19+$E19),"=","")</f>
        <v/>
      </c>
      <c r="Q19" s="8">
        <f>IF(AND($E19&gt;0,12&gt;=$D19,12&lt;$D19+$E19),"=","")</f>
        <v/>
      </c>
      <c r="R19" s="8">
        <f>IF(AND($E19&gt;0,13&gt;=$D19,13&lt;$D19+$E19),"=","")</f>
        <v/>
      </c>
      <c r="S19" s="8">
        <f>IF(AND($E19&gt;0,14&gt;=$D19,14&lt;$D19+$E19),"=","")</f>
        <v/>
      </c>
      <c r="T19" s="8">
        <f>IF(AND($E19&gt;0,15&gt;=$D19,15&lt;$D19+$E19),"=","")</f>
        <v/>
      </c>
      <c r="U19" s="8">
        <f>IF(AND($E19&gt;0,16&gt;=$D19,16&lt;$D19+$E19),"=","")</f>
        <v/>
      </c>
      <c r="V19" s="8">
        <f>IF(AND($E19&gt;0,17&gt;=$D19,17&lt;$D19+$E19),"=","")</f>
        <v/>
      </c>
      <c r="W19" s="8">
        <f>IF(AND($E19&gt;0,18&gt;=$D19,18&lt;$D19+$E19),"=","")</f>
        <v/>
      </c>
      <c r="X19" s="8">
        <f>IF(AND($E19&gt;0,19&gt;=$D19,19&lt;$D19+$E19),"=","")</f>
        <v/>
      </c>
      <c r="Y19" s="8">
        <f>IF(AND($E19&gt;0,20&gt;=$D19,20&lt;$D19+$E19),"=","")</f>
        <v/>
      </c>
      <c r="Z19" s="8">
        <f>IF(AND($E19&gt;0,21&gt;=$D19,21&lt;$D19+$E19),"=","")</f>
        <v/>
      </c>
      <c r="AA19" s="8">
        <f>IF(AND($E19&gt;0,22&gt;=$D19,22&lt;$D19+$E19),"=","")</f>
        <v/>
      </c>
      <c r="AB19" s="8">
        <f>IF(AND($E19&gt;0,23&gt;=$D19,23&lt;$D19+$E19),"=","")</f>
        <v/>
      </c>
      <c r="AC19" s="8">
        <f>IF(AND($E19&gt;0,24&gt;=$D19,24&lt;$D19+$E19),"=","")</f>
        <v/>
      </c>
    </row>
    <row r="20" ht="20" customHeight="1">
      <c r="A20" s="6" t="n">
        <v>10</v>
      </c>
      <c r="B20" s="7" t="inlineStr">
        <is>
          <t>Electrical rough-in</t>
        </is>
      </c>
      <c r="C20" s="6" t="inlineStr">
        <is>
          <t>Electrician</t>
        </is>
      </c>
      <c r="D20" s="6" t="n">
        <v>12</v>
      </c>
      <c r="E20" s="6" t="n">
        <v>3</v>
      </c>
      <c r="F20" s="8">
        <f>IF(AND($E20&gt;0,1&gt;=$D20,1&lt;$D20+$E20),"=","")</f>
        <v/>
      </c>
      <c r="G20" s="8">
        <f>IF(AND($E20&gt;0,2&gt;=$D20,2&lt;$D20+$E20),"=","")</f>
        <v/>
      </c>
      <c r="H20" s="8">
        <f>IF(AND($E20&gt;0,3&gt;=$D20,3&lt;$D20+$E20),"=","")</f>
        <v/>
      </c>
      <c r="I20" s="8">
        <f>IF(AND($E20&gt;0,4&gt;=$D20,4&lt;$D20+$E20),"=","")</f>
        <v/>
      </c>
      <c r="J20" s="8">
        <f>IF(AND($E20&gt;0,5&gt;=$D20,5&lt;$D20+$E20),"=","")</f>
        <v/>
      </c>
      <c r="K20" s="8">
        <f>IF(AND($E20&gt;0,6&gt;=$D20,6&lt;$D20+$E20),"=","")</f>
        <v/>
      </c>
      <c r="L20" s="8">
        <f>IF(AND($E20&gt;0,7&gt;=$D20,7&lt;$D20+$E20),"=","")</f>
        <v/>
      </c>
      <c r="M20" s="8">
        <f>IF(AND($E20&gt;0,8&gt;=$D20,8&lt;$D20+$E20),"=","")</f>
        <v/>
      </c>
      <c r="N20" s="8">
        <f>IF(AND($E20&gt;0,9&gt;=$D20,9&lt;$D20+$E20),"=","")</f>
        <v/>
      </c>
      <c r="O20" s="8">
        <f>IF(AND($E20&gt;0,10&gt;=$D20,10&lt;$D20+$E20),"=","")</f>
        <v/>
      </c>
      <c r="P20" s="8">
        <f>IF(AND($E20&gt;0,11&gt;=$D20,11&lt;$D20+$E20),"=","")</f>
        <v/>
      </c>
      <c r="Q20" s="8">
        <f>IF(AND($E20&gt;0,12&gt;=$D20,12&lt;$D20+$E20),"=","")</f>
        <v/>
      </c>
      <c r="R20" s="8">
        <f>IF(AND($E20&gt;0,13&gt;=$D20,13&lt;$D20+$E20),"=","")</f>
        <v/>
      </c>
      <c r="S20" s="8">
        <f>IF(AND($E20&gt;0,14&gt;=$D20,14&lt;$D20+$E20),"=","")</f>
        <v/>
      </c>
      <c r="T20" s="8">
        <f>IF(AND($E20&gt;0,15&gt;=$D20,15&lt;$D20+$E20),"=","")</f>
        <v/>
      </c>
      <c r="U20" s="8">
        <f>IF(AND($E20&gt;0,16&gt;=$D20,16&lt;$D20+$E20),"=","")</f>
        <v/>
      </c>
      <c r="V20" s="8">
        <f>IF(AND($E20&gt;0,17&gt;=$D20,17&lt;$D20+$E20),"=","")</f>
        <v/>
      </c>
      <c r="W20" s="8">
        <f>IF(AND($E20&gt;0,18&gt;=$D20,18&lt;$D20+$E20),"=","")</f>
        <v/>
      </c>
      <c r="X20" s="8">
        <f>IF(AND($E20&gt;0,19&gt;=$D20,19&lt;$D20+$E20),"=","")</f>
        <v/>
      </c>
      <c r="Y20" s="8">
        <f>IF(AND($E20&gt;0,20&gt;=$D20,20&lt;$D20+$E20),"=","")</f>
        <v/>
      </c>
      <c r="Z20" s="8">
        <f>IF(AND($E20&gt;0,21&gt;=$D20,21&lt;$D20+$E20),"=","")</f>
        <v/>
      </c>
      <c r="AA20" s="8">
        <f>IF(AND($E20&gt;0,22&gt;=$D20,22&lt;$D20+$E20),"=","")</f>
        <v/>
      </c>
      <c r="AB20" s="8">
        <f>IF(AND($E20&gt;0,23&gt;=$D20,23&lt;$D20+$E20),"=","")</f>
        <v/>
      </c>
      <c r="AC20" s="8">
        <f>IF(AND($E20&gt;0,24&gt;=$D20,24&lt;$D20+$E20),"=","")</f>
        <v/>
      </c>
    </row>
    <row r="21" ht="20" customHeight="1">
      <c r="A21" s="6" t="n">
        <v>11</v>
      </c>
      <c r="B21" s="7" t="inlineStr">
        <is>
          <t>HVAC rough-in</t>
        </is>
      </c>
      <c r="C21" s="6" t="inlineStr">
        <is>
          <t>HVAC Co</t>
        </is>
      </c>
      <c r="D21" s="6" t="n">
        <v>13</v>
      </c>
      <c r="E21" s="6" t="n">
        <v>2</v>
      </c>
      <c r="F21" s="8">
        <f>IF(AND($E21&gt;0,1&gt;=$D21,1&lt;$D21+$E21),"=","")</f>
        <v/>
      </c>
      <c r="G21" s="8">
        <f>IF(AND($E21&gt;0,2&gt;=$D21,2&lt;$D21+$E21),"=","")</f>
        <v/>
      </c>
      <c r="H21" s="8">
        <f>IF(AND($E21&gt;0,3&gt;=$D21,3&lt;$D21+$E21),"=","")</f>
        <v/>
      </c>
      <c r="I21" s="8">
        <f>IF(AND($E21&gt;0,4&gt;=$D21,4&lt;$D21+$E21),"=","")</f>
        <v/>
      </c>
      <c r="J21" s="8">
        <f>IF(AND($E21&gt;0,5&gt;=$D21,5&lt;$D21+$E21),"=","")</f>
        <v/>
      </c>
      <c r="K21" s="8">
        <f>IF(AND($E21&gt;0,6&gt;=$D21,6&lt;$D21+$E21),"=","")</f>
        <v/>
      </c>
      <c r="L21" s="8">
        <f>IF(AND($E21&gt;0,7&gt;=$D21,7&lt;$D21+$E21),"=","")</f>
        <v/>
      </c>
      <c r="M21" s="8">
        <f>IF(AND($E21&gt;0,8&gt;=$D21,8&lt;$D21+$E21),"=","")</f>
        <v/>
      </c>
      <c r="N21" s="8">
        <f>IF(AND($E21&gt;0,9&gt;=$D21,9&lt;$D21+$E21),"=","")</f>
        <v/>
      </c>
      <c r="O21" s="8">
        <f>IF(AND($E21&gt;0,10&gt;=$D21,10&lt;$D21+$E21),"=","")</f>
        <v/>
      </c>
      <c r="P21" s="8">
        <f>IF(AND($E21&gt;0,11&gt;=$D21,11&lt;$D21+$E21),"=","")</f>
        <v/>
      </c>
      <c r="Q21" s="8">
        <f>IF(AND($E21&gt;0,12&gt;=$D21,12&lt;$D21+$E21),"=","")</f>
        <v/>
      </c>
      <c r="R21" s="8">
        <f>IF(AND($E21&gt;0,13&gt;=$D21,13&lt;$D21+$E21),"=","")</f>
        <v/>
      </c>
      <c r="S21" s="8">
        <f>IF(AND($E21&gt;0,14&gt;=$D21,14&lt;$D21+$E21),"=","")</f>
        <v/>
      </c>
      <c r="T21" s="8">
        <f>IF(AND($E21&gt;0,15&gt;=$D21,15&lt;$D21+$E21),"=","")</f>
        <v/>
      </c>
      <c r="U21" s="8">
        <f>IF(AND($E21&gt;0,16&gt;=$D21,16&lt;$D21+$E21),"=","")</f>
        <v/>
      </c>
      <c r="V21" s="8">
        <f>IF(AND($E21&gt;0,17&gt;=$D21,17&lt;$D21+$E21),"=","")</f>
        <v/>
      </c>
      <c r="W21" s="8">
        <f>IF(AND($E21&gt;0,18&gt;=$D21,18&lt;$D21+$E21),"=","")</f>
        <v/>
      </c>
      <c r="X21" s="8">
        <f>IF(AND($E21&gt;0,19&gt;=$D21,19&lt;$D21+$E21),"=","")</f>
        <v/>
      </c>
      <c r="Y21" s="8">
        <f>IF(AND($E21&gt;0,20&gt;=$D21,20&lt;$D21+$E21),"=","")</f>
        <v/>
      </c>
      <c r="Z21" s="8">
        <f>IF(AND($E21&gt;0,21&gt;=$D21,21&lt;$D21+$E21),"=","")</f>
        <v/>
      </c>
      <c r="AA21" s="8">
        <f>IF(AND($E21&gt;0,22&gt;=$D21,22&lt;$D21+$E21),"=","")</f>
        <v/>
      </c>
      <c r="AB21" s="8">
        <f>IF(AND($E21&gt;0,23&gt;=$D21,23&lt;$D21+$E21),"=","")</f>
        <v/>
      </c>
      <c r="AC21" s="8">
        <f>IF(AND($E21&gt;0,24&gt;=$D21,24&lt;$D21+$E21),"=","")</f>
        <v/>
      </c>
    </row>
    <row r="22" ht="20" customHeight="1">
      <c r="A22" s="4" t="inlineStr">
        <is>
          <t>INSULATION AND DRYWALL</t>
        </is>
      </c>
      <c r="B22" s="5" t="n"/>
      <c r="C22" s="5" t="n"/>
      <c r="D22" s="5" t="n"/>
      <c r="E22" s="5" t="n"/>
      <c r="F22" s="5" t="n"/>
      <c r="G22" s="5" t="n"/>
      <c r="H22" s="5" t="n"/>
      <c r="I22" s="5" t="n"/>
      <c r="J22" s="5" t="n"/>
      <c r="K22" s="5" t="n"/>
      <c r="L22" s="5" t="n"/>
      <c r="M22" s="5" t="n"/>
      <c r="N22" s="5" t="n"/>
      <c r="O22" s="5" t="n"/>
      <c r="P22" s="5" t="n"/>
      <c r="Q22" s="5" t="n"/>
      <c r="R22" s="5" t="n"/>
      <c r="S22" s="5" t="n"/>
      <c r="T22" s="5" t="n"/>
      <c r="U22" s="5" t="n"/>
      <c r="V22" s="5" t="n"/>
      <c r="W22" s="5" t="n"/>
      <c r="X22" s="5" t="n"/>
      <c r="Y22" s="5" t="n"/>
      <c r="Z22" s="5" t="n"/>
      <c r="AA22" s="5" t="n"/>
      <c r="AB22" s="5" t="n"/>
      <c r="AC22" s="5" t="n"/>
    </row>
    <row r="23" ht="20" customHeight="1">
      <c r="A23" s="6" t="n">
        <v>12</v>
      </c>
      <c r="B23" s="7" t="inlineStr">
        <is>
          <t>Insulation</t>
        </is>
      </c>
      <c r="C23" s="6" t="inlineStr">
        <is>
          <t>Contractor B</t>
        </is>
      </c>
      <c r="D23" s="6" t="n">
        <v>15</v>
      </c>
      <c r="E23" s="6" t="n">
        <v>2</v>
      </c>
      <c r="F23" s="8">
        <f>IF(AND($E23&gt;0,1&gt;=$D23,1&lt;$D23+$E23),"=","")</f>
        <v/>
      </c>
      <c r="G23" s="8">
        <f>IF(AND($E23&gt;0,2&gt;=$D23,2&lt;$D23+$E23),"=","")</f>
        <v/>
      </c>
      <c r="H23" s="8">
        <f>IF(AND($E23&gt;0,3&gt;=$D23,3&lt;$D23+$E23),"=","")</f>
        <v/>
      </c>
      <c r="I23" s="8">
        <f>IF(AND($E23&gt;0,4&gt;=$D23,4&lt;$D23+$E23),"=","")</f>
        <v/>
      </c>
      <c r="J23" s="8">
        <f>IF(AND($E23&gt;0,5&gt;=$D23,5&lt;$D23+$E23),"=","")</f>
        <v/>
      </c>
      <c r="K23" s="8">
        <f>IF(AND($E23&gt;0,6&gt;=$D23,6&lt;$D23+$E23),"=","")</f>
        <v/>
      </c>
      <c r="L23" s="8">
        <f>IF(AND($E23&gt;0,7&gt;=$D23,7&lt;$D23+$E23),"=","")</f>
        <v/>
      </c>
      <c r="M23" s="8">
        <f>IF(AND($E23&gt;0,8&gt;=$D23,8&lt;$D23+$E23),"=","")</f>
        <v/>
      </c>
      <c r="N23" s="8">
        <f>IF(AND($E23&gt;0,9&gt;=$D23,9&lt;$D23+$E23),"=","")</f>
        <v/>
      </c>
      <c r="O23" s="8">
        <f>IF(AND($E23&gt;0,10&gt;=$D23,10&lt;$D23+$E23),"=","")</f>
        <v/>
      </c>
      <c r="P23" s="8">
        <f>IF(AND($E23&gt;0,11&gt;=$D23,11&lt;$D23+$E23),"=","")</f>
        <v/>
      </c>
      <c r="Q23" s="8">
        <f>IF(AND($E23&gt;0,12&gt;=$D23,12&lt;$D23+$E23),"=","")</f>
        <v/>
      </c>
      <c r="R23" s="8">
        <f>IF(AND($E23&gt;0,13&gt;=$D23,13&lt;$D23+$E23),"=","")</f>
        <v/>
      </c>
      <c r="S23" s="8">
        <f>IF(AND($E23&gt;0,14&gt;=$D23,14&lt;$D23+$E23),"=","")</f>
        <v/>
      </c>
      <c r="T23" s="8">
        <f>IF(AND($E23&gt;0,15&gt;=$D23,15&lt;$D23+$E23),"=","")</f>
        <v/>
      </c>
      <c r="U23" s="8">
        <f>IF(AND($E23&gt;0,16&gt;=$D23,16&lt;$D23+$E23),"=","")</f>
        <v/>
      </c>
      <c r="V23" s="8">
        <f>IF(AND($E23&gt;0,17&gt;=$D23,17&lt;$D23+$E23),"=","")</f>
        <v/>
      </c>
      <c r="W23" s="8">
        <f>IF(AND($E23&gt;0,18&gt;=$D23,18&lt;$D23+$E23),"=","")</f>
        <v/>
      </c>
      <c r="X23" s="8">
        <f>IF(AND($E23&gt;0,19&gt;=$D23,19&lt;$D23+$E23),"=","")</f>
        <v/>
      </c>
      <c r="Y23" s="8">
        <f>IF(AND($E23&gt;0,20&gt;=$D23,20&lt;$D23+$E23),"=","")</f>
        <v/>
      </c>
      <c r="Z23" s="8">
        <f>IF(AND($E23&gt;0,21&gt;=$D23,21&lt;$D23+$E23),"=","")</f>
        <v/>
      </c>
      <c r="AA23" s="8">
        <f>IF(AND($E23&gt;0,22&gt;=$D23,22&lt;$D23+$E23),"=","")</f>
        <v/>
      </c>
      <c r="AB23" s="8">
        <f>IF(AND($E23&gt;0,23&gt;=$D23,23&lt;$D23+$E23),"=","")</f>
        <v/>
      </c>
      <c r="AC23" s="8">
        <f>IF(AND($E23&gt;0,24&gt;=$D23,24&lt;$D23+$E23),"=","")</f>
        <v/>
      </c>
    </row>
    <row r="24" ht="20" customHeight="1">
      <c r="A24" s="6" t="n">
        <v>13</v>
      </c>
      <c r="B24" s="7" t="inlineStr">
        <is>
          <t>Drywall</t>
        </is>
      </c>
      <c r="C24" s="6" t="inlineStr">
        <is>
          <t>Drywaller</t>
        </is>
      </c>
      <c r="D24" s="6" t="n">
        <v>16</v>
      </c>
      <c r="E24" s="6" t="n">
        <v>3</v>
      </c>
      <c r="F24" s="8">
        <f>IF(AND($E24&gt;0,1&gt;=$D24,1&lt;$D24+$E24),"=","")</f>
        <v/>
      </c>
      <c r="G24" s="8">
        <f>IF(AND($E24&gt;0,2&gt;=$D24,2&lt;$D24+$E24),"=","")</f>
        <v/>
      </c>
      <c r="H24" s="8">
        <f>IF(AND($E24&gt;0,3&gt;=$D24,3&lt;$D24+$E24),"=","")</f>
        <v/>
      </c>
      <c r="I24" s="8">
        <f>IF(AND($E24&gt;0,4&gt;=$D24,4&lt;$D24+$E24),"=","")</f>
        <v/>
      </c>
      <c r="J24" s="8">
        <f>IF(AND($E24&gt;0,5&gt;=$D24,5&lt;$D24+$E24),"=","")</f>
        <v/>
      </c>
      <c r="K24" s="8">
        <f>IF(AND($E24&gt;0,6&gt;=$D24,6&lt;$D24+$E24),"=","")</f>
        <v/>
      </c>
      <c r="L24" s="8">
        <f>IF(AND($E24&gt;0,7&gt;=$D24,7&lt;$D24+$E24),"=","")</f>
        <v/>
      </c>
      <c r="M24" s="8">
        <f>IF(AND($E24&gt;0,8&gt;=$D24,8&lt;$D24+$E24),"=","")</f>
        <v/>
      </c>
      <c r="N24" s="8">
        <f>IF(AND($E24&gt;0,9&gt;=$D24,9&lt;$D24+$E24),"=","")</f>
        <v/>
      </c>
      <c r="O24" s="8">
        <f>IF(AND($E24&gt;0,10&gt;=$D24,10&lt;$D24+$E24),"=","")</f>
        <v/>
      </c>
      <c r="P24" s="8">
        <f>IF(AND($E24&gt;0,11&gt;=$D24,11&lt;$D24+$E24),"=","")</f>
        <v/>
      </c>
      <c r="Q24" s="8">
        <f>IF(AND($E24&gt;0,12&gt;=$D24,12&lt;$D24+$E24),"=","")</f>
        <v/>
      </c>
      <c r="R24" s="8">
        <f>IF(AND($E24&gt;0,13&gt;=$D24,13&lt;$D24+$E24),"=","")</f>
        <v/>
      </c>
      <c r="S24" s="8">
        <f>IF(AND($E24&gt;0,14&gt;=$D24,14&lt;$D24+$E24),"=","")</f>
        <v/>
      </c>
      <c r="T24" s="8">
        <f>IF(AND($E24&gt;0,15&gt;=$D24,15&lt;$D24+$E24),"=","")</f>
        <v/>
      </c>
      <c r="U24" s="8">
        <f>IF(AND($E24&gt;0,16&gt;=$D24,16&lt;$D24+$E24),"=","")</f>
        <v/>
      </c>
      <c r="V24" s="8">
        <f>IF(AND($E24&gt;0,17&gt;=$D24,17&lt;$D24+$E24),"=","")</f>
        <v/>
      </c>
      <c r="W24" s="8">
        <f>IF(AND($E24&gt;0,18&gt;=$D24,18&lt;$D24+$E24),"=","")</f>
        <v/>
      </c>
      <c r="X24" s="8">
        <f>IF(AND($E24&gt;0,19&gt;=$D24,19&lt;$D24+$E24),"=","")</f>
        <v/>
      </c>
      <c r="Y24" s="8">
        <f>IF(AND($E24&gt;0,20&gt;=$D24,20&lt;$D24+$E24),"=","")</f>
        <v/>
      </c>
      <c r="Z24" s="8">
        <f>IF(AND($E24&gt;0,21&gt;=$D24,21&lt;$D24+$E24),"=","")</f>
        <v/>
      </c>
      <c r="AA24" s="8">
        <f>IF(AND($E24&gt;0,22&gt;=$D24,22&lt;$D24+$E24),"=","")</f>
        <v/>
      </c>
      <c r="AB24" s="8">
        <f>IF(AND($E24&gt;0,23&gt;=$D24,23&lt;$D24+$E24),"=","")</f>
        <v/>
      </c>
      <c r="AC24" s="8">
        <f>IF(AND($E24&gt;0,24&gt;=$D24,24&lt;$D24+$E24),"=","")</f>
        <v/>
      </c>
    </row>
    <row r="25" ht="20" customHeight="1">
      <c r="A25" s="4" t="inlineStr">
        <is>
          <t>FINISHES</t>
        </is>
      </c>
      <c r="B25" s="5" t="n"/>
      <c r="C25" s="5" t="n"/>
      <c r="D25" s="5" t="n"/>
      <c r="E25" s="5" t="n"/>
      <c r="F25" s="5" t="n"/>
      <c r="G25" s="5" t="n"/>
      <c r="H25" s="5" t="n"/>
      <c r="I25" s="5" t="n"/>
      <c r="J25" s="5" t="n"/>
      <c r="K25" s="5" t="n"/>
      <c r="L25" s="5" t="n"/>
      <c r="M25" s="5" t="n"/>
      <c r="N25" s="5" t="n"/>
      <c r="O25" s="5" t="n"/>
      <c r="P25" s="5" t="n"/>
      <c r="Q25" s="5" t="n"/>
      <c r="R25" s="5" t="n"/>
      <c r="S25" s="5" t="n"/>
      <c r="T25" s="5" t="n"/>
      <c r="U25" s="5" t="n"/>
      <c r="V25" s="5" t="n"/>
      <c r="W25" s="5" t="n"/>
      <c r="X25" s="5" t="n"/>
      <c r="Y25" s="5" t="n"/>
      <c r="Z25" s="5" t="n"/>
      <c r="AA25" s="5" t="n"/>
      <c r="AB25" s="5" t="n"/>
      <c r="AC25" s="5" t="n"/>
    </row>
    <row r="26" ht="20" customHeight="1">
      <c r="A26" s="6" t="n">
        <v>14</v>
      </c>
      <c r="B26" s="7" t="inlineStr">
        <is>
          <t>Painting</t>
        </is>
      </c>
      <c r="C26" s="6" t="inlineStr">
        <is>
          <t>Painter</t>
        </is>
      </c>
      <c r="D26" s="6" t="n">
        <v>19</v>
      </c>
      <c r="E26" s="6" t="n">
        <v>3</v>
      </c>
      <c r="F26" s="8">
        <f>IF(AND($E26&gt;0,1&gt;=$D26,1&lt;$D26+$E26),"=","")</f>
        <v/>
      </c>
      <c r="G26" s="8">
        <f>IF(AND($E26&gt;0,2&gt;=$D26,2&lt;$D26+$E26),"=","")</f>
        <v/>
      </c>
      <c r="H26" s="8">
        <f>IF(AND($E26&gt;0,3&gt;=$D26,3&lt;$D26+$E26),"=","")</f>
        <v/>
      </c>
      <c r="I26" s="8">
        <f>IF(AND($E26&gt;0,4&gt;=$D26,4&lt;$D26+$E26),"=","")</f>
        <v/>
      </c>
      <c r="J26" s="8">
        <f>IF(AND($E26&gt;0,5&gt;=$D26,5&lt;$D26+$E26),"=","")</f>
        <v/>
      </c>
      <c r="K26" s="8">
        <f>IF(AND($E26&gt;0,6&gt;=$D26,6&lt;$D26+$E26),"=","")</f>
        <v/>
      </c>
      <c r="L26" s="8">
        <f>IF(AND($E26&gt;0,7&gt;=$D26,7&lt;$D26+$E26),"=","")</f>
        <v/>
      </c>
      <c r="M26" s="8">
        <f>IF(AND($E26&gt;0,8&gt;=$D26,8&lt;$D26+$E26),"=","")</f>
        <v/>
      </c>
      <c r="N26" s="8">
        <f>IF(AND($E26&gt;0,9&gt;=$D26,9&lt;$D26+$E26),"=","")</f>
        <v/>
      </c>
      <c r="O26" s="8">
        <f>IF(AND($E26&gt;0,10&gt;=$D26,10&lt;$D26+$E26),"=","")</f>
        <v/>
      </c>
      <c r="P26" s="8">
        <f>IF(AND($E26&gt;0,11&gt;=$D26,11&lt;$D26+$E26),"=","")</f>
        <v/>
      </c>
      <c r="Q26" s="8">
        <f>IF(AND($E26&gt;0,12&gt;=$D26,12&lt;$D26+$E26),"=","")</f>
        <v/>
      </c>
      <c r="R26" s="8">
        <f>IF(AND($E26&gt;0,13&gt;=$D26,13&lt;$D26+$E26),"=","")</f>
        <v/>
      </c>
      <c r="S26" s="8">
        <f>IF(AND($E26&gt;0,14&gt;=$D26,14&lt;$D26+$E26),"=","")</f>
        <v/>
      </c>
      <c r="T26" s="8">
        <f>IF(AND($E26&gt;0,15&gt;=$D26,15&lt;$D26+$E26),"=","")</f>
        <v/>
      </c>
      <c r="U26" s="8">
        <f>IF(AND($E26&gt;0,16&gt;=$D26,16&lt;$D26+$E26),"=","")</f>
        <v/>
      </c>
      <c r="V26" s="8">
        <f>IF(AND($E26&gt;0,17&gt;=$D26,17&lt;$D26+$E26),"=","")</f>
        <v/>
      </c>
      <c r="W26" s="8">
        <f>IF(AND($E26&gt;0,18&gt;=$D26,18&lt;$D26+$E26),"=","")</f>
        <v/>
      </c>
      <c r="X26" s="8">
        <f>IF(AND($E26&gt;0,19&gt;=$D26,19&lt;$D26+$E26),"=","")</f>
        <v/>
      </c>
      <c r="Y26" s="8">
        <f>IF(AND($E26&gt;0,20&gt;=$D26,20&lt;$D26+$E26),"=","")</f>
        <v/>
      </c>
      <c r="Z26" s="8">
        <f>IF(AND($E26&gt;0,21&gt;=$D26,21&lt;$D26+$E26),"=","")</f>
        <v/>
      </c>
      <c r="AA26" s="8">
        <f>IF(AND($E26&gt;0,22&gt;=$D26,22&lt;$D26+$E26),"=","")</f>
        <v/>
      </c>
      <c r="AB26" s="8">
        <f>IF(AND($E26&gt;0,23&gt;=$D26,23&lt;$D26+$E26),"=","")</f>
        <v/>
      </c>
      <c r="AC26" s="8">
        <f>IF(AND($E26&gt;0,24&gt;=$D26,24&lt;$D26+$E26),"=","")</f>
        <v/>
      </c>
    </row>
    <row r="27" ht="20" customHeight="1">
      <c r="A27" s="6" t="n">
        <v>15</v>
      </c>
      <c r="B27" s="7" t="inlineStr">
        <is>
          <t>Flooring</t>
        </is>
      </c>
      <c r="C27" s="6" t="inlineStr">
        <is>
          <t>Flooring Co</t>
        </is>
      </c>
      <c r="D27" s="6" t="n">
        <v>20</v>
      </c>
      <c r="E27" s="6" t="n">
        <v>3</v>
      </c>
      <c r="F27" s="8">
        <f>IF(AND($E27&gt;0,1&gt;=$D27,1&lt;$D27+$E27),"=","")</f>
        <v/>
      </c>
      <c r="G27" s="8">
        <f>IF(AND($E27&gt;0,2&gt;=$D27,2&lt;$D27+$E27),"=","")</f>
        <v/>
      </c>
      <c r="H27" s="8">
        <f>IF(AND($E27&gt;0,3&gt;=$D27,3&lt;$D27+$E27),"=","")</f>
        <v/>
      </c>
      <c r="I27" s="8">
        <f>IF(AND($E27&gt;0,4&gt;=$D27,4&lt;$D27+$E27),"=","")</f>
        <v/>
      </c>
      <c r="J27" s="8">
        <f>IF(AND($E27&gt;0,5&gt;=$D27,5&lt;$D27+$E27),"=","")</f>
        <v/>
      </c>
      <c r="K27" s="8">
        <f>IF(AND($E27&gt;0,6&gt;=$D27,6&lt;$D27+$E27),"=","")</f>
        <v/>
      </c>
      <c r="L27" s="8">
        <f>IF(AND($E27&gt;0,7&gt;=$D27,7&lt;$D27+$E27),"=","")</f>
        <v/>
      </c>
      <c r="M27" s="8">
        <f>IF(AND($E27&gt;0,8&gt;=$D27,8&lt;$D27+$E27),"=","")</f>
        <v/>
      </c>
      <c r="N27" s="8">
        <f>IF(AND($E27&gt;0,9&gt;=$D27,9&lt;$D27+$E27),"=","")</f>
        <v/>
      </c>
      <c r="O27" s="8">
        <f>IF(AND($E27&gt;0,10&gt;=$D27,10&lt;$D27+$E27),"=","")</f>
        <v/>
      </c>
      <c r="P27" s="8">
        <f>IF(AND($E27&gt;0,11&gt;=$D27,11&lt;$D27+$E27),"=","")</f>
        <v/>
      </c>
      <c r="Q27" s="8">
        <f>IF(AND($E27&gt;0,12&gt;=$D27,12&lt;$D27+$E27),"=","")</f>
        <v/>
      </c>
      <c r="R27" s="8">
        <f>IF(AND($E27&gt;0,13&gt;=$D27,13&lt;$D27+$E27),"=","")</f>
        <v/>
      </c>
      <c r="S27" s="8">
        <f>IF(AND($E27&gt;0,14&gt;=$D27,14&lt;$D27+$E27),"=","")</f>
        <v/>
      </c>
      <c r="T27" s="8">
        <f>IF(AND($E27&gt;0,15&gt;=$D27,15&lt;$D27+$E27),"=","")</f>
        <v/>
      </c>
      <c r="U27" s="8">
        <f>IF(AND($E27&gt;0,16&gt;=$D27,16&lt;$D27+$E27),"=","")</f>
        <v/>
      </c>
      <c r="V27" s="8">
        <f>IF(AND($E27&gt;0,17&gt;=$D27,17&lt;$D27+$E27),"=","")</f>
        <v/>
      </c>
      <c r="W27" s="8">
        <f>IF(AND($E27&gt;0,18&gt;=$D27,18&lt;$D27+$E27),"=","")</f>
        <v/>
      </c>
      <c r="X27" s="8">
        <f>IF(AND($E27&gt;0,19&gt;=$D27,19&lt;$D27+$E27),"=","")</f>
        <v/>
      </c>
      <c r="Y27" s="8">
        <f>IF(AND($E27&gt;0,20&gt;=$D27,20&lt;$D27+$E27),"=","")</f>
        <v/>
      </c>
      <c r="Z27" s="8">
        <f>IF(AND($E27&gt;0,21&gt;=$D27,21&lt;$D27+$E27),"=","")</f>
        <v/>
      </c>
      <c r="AA27" s="8">
        <f>IF(AND($E27&gt;0,22&gt;=$D27,22&lt;$D27+$E27),"=","")</f>
        <v/>
      </c>
      <c r="AB27" s="8">
        <f>IF(AND($E27&gt;0,23&gt;=$D27,23&lt;$D27+$E27),"=","")</f>
        <v/>
      </c>
      <c r="AC27" s="8">
        <f>IF(AND($E27&gt;0,24&gt;=$D27,24&lt;$D27+$E27),"=","")</f>
        <v/>
      </c>
    </row>
    <row r="28" ht="20" customHeight="1">
      <c r="A28" s="6" t="n">
        <v>16</v>
      </c>
      <c r="B28" s="7" t="inlineStr">
        <is>
          <t>Cabinetry and fixtures</t>
        </is>
      </c>
      <c r="C28" s="6" t="inlineStr">
        <is>
          <t>Contractor B</t>
        </is>
      </c>
      <c r="D28" s="6" t="n">
        <v>21</v>
      </c>
      <c r="E28" s="6" t="n">
        <v>2</v>
      </c>
      <c r="F28" s="8">
        <f>IF(AND($E28&gt;0,1&gt;=$D28,1&lt;$D28+$E28),"=","")</f>
        <v/>
      </c>
      <c r="G28" s="8">
        <f>IF(AND($E28&gt;0,2&gt;=$D28,2&lt;$D28+$E28),"=","")</f>
        <v/>
      </c>
      <c r="H28" s="8">
        <f>IF(AND($E28&gt;0,3&gt;=$D28,3&lt;$D28+$E28),"=","")</f>
        <v/>
      </c>
      <c r="I28" s="8">
        <f>IF(AND($E28&gt;0,4&gt;=$D28,4&lt;$D28+$E28),"=","")</f>
        <v/>
      </c>
      <c r="J28" s="8">
        <f>IF(AND($E28&gt;0,5&gt;=$D28,5&lt;$D28+$E28),"=","")</f>
        <v/>
      </c>
      <c r="K28" s="8">
        <f>IF(AND($E28&gt;0,6&gt;=$D28,6&lt;$D28+$E28),"=","")</f>
        <v/>
      </c>
      <c r="L28" s="8">
        <f>IF(AND($E28&gt;0,7&gt;=$D28,7&lt;$D28+$E28),"=","")</f>
        <v/>
      </c>
      <c r="M28" s="8">
        <f>IF(AND($E28&gt;0,8&gt;=$D28,8&lt;$D28+$E28),"=","")</f>
        <v/>
      </c>
      <c r="N28" s="8">
        <f>IF(AND($E28&gt;0,9&gt;=$D28,9&lt;$D28+$E28),"=","")</f>
        <v/>
      </c>
      <c r="O28" s="8">
        <f>IF(AND($E28&gt;0,10&gt;=$D28,10&lt;$D28+$E28),"=","")</f>
        <v/>
      </c>
      <c r="P28" s="8">
        <f>IF(AND($E28&gt;0,11&gt;=$D28,11&lt;$D28+$E28),"=","")</f>
        <v/>
      </c>
      <c r="Q28" s="8">
        <f>IF(AND($E28&gt;0,12&gt;=$D28,12&lt;$D28+$E28),"=","")</f>
        <v/>
      </c>
      <c r="R28" s="8">
        <f>IF(AND($E28&gt;0,13&gt;=$D28,13&lt;$D28+$E28),"=","")</f>
        <v/>
      </c>
      <c r="S28" s="8">
        <f>IF(AND($E28&gt;0,14&gt;=$D28,14&lt;$D28+$E28),"=","")</f>
        <v/>
      </c>
      <c r="T28" s="8">
        <f>IF(AND($E28&gt;0,15&gt;=$D28,15&lt;$D28+$E28),"=","")</f>
        <v/>
      </c>
      <c r="U28" s="8">
        <f>IF(AND($E28&gt;0,16&gt;=$D28,16&lt;$D28+$E28),"=","")</f>
        <v/>
      </c>
      <c r="V28" s="8">
        <f>IF(AND($E28&gt;0,17&gt;=$D28,17&lt;$D28+$E28),"=","")</f>
        <v/>
      </c>
      <c r="W28" s="8">
        <f>IF(AND($E28&gt;0,18&gt;=$D28,18&lt;$D28+$E28),"=","")</f>
        <v/>
      </c>
      <c r="X28" s="8">
        <f>IF(AND($E28&gt;0,19&gt;=$D28,19&lt;$D28+$E28),"=","")</f>
        <v/>
      </c>
      <c r="Y28" s="8">
        <f>IF(AND($E28&gt;0,20&gt;=$D28,20&lt;$D28+$E28),"=","")</f>
        <v/>
      </c>
      <c r="Z28" s="8">
        <f>IF(AND($E28&gt;0,21&gt;=$D28,21&lt;$D28+$E28),"=","")</f>
        <v/>
      </c>
      <c r="AA28" s="8">
        <f>IF(AND($E28&gt;0,22&gt;=$D28,22&lt;$D28+$E28),"=","")</f>
        <v/>
      </c>
      <c r="AB28" s="8">
        <f>IF(AND($E28&gt;0,23&gt;=$D28,23&lt;$D28+$E28),"=","")</f>
        <v/>
      </c>
      <c r="AC28" s="8">
        <f>IF(AND($E28&gt;0,24&gt;=$D28,24&lt;$D28+$E28),"=","")</f>
        <v/>
      </c>
    </row>
    <row r="29" ht="20" customHeight="1">
      <c r="A29" s="4" t="inlineStr">
        <is>
          <t>FINAL</t>
        </is>
      </c>
      <c r="B29" s="5" t="n"/>
      <c r="C29" s="5" t="n"/>
      <c r="D29" s="5" t="n"/>
      <c r="E29" s="5" t="n"/>
      <c r="F29" s="5" t="n"/>
      <c r="G29" s="5" t="n"/>
      <c r="H29" s="5" t="n"/>
      <c r="I29" s="5" t="n"/>
      <c r="J29" s="5" t="n"/>
      <c r="K29" s="5" t="n"/>
      <c r="L29" s="5" t="n"/>
      <c r="M29" s="5" t="n"/>
      <c r="N29" s="5" t="n"/>
      <c r="O29" s="5" t="n"/>
      <c r="P29" s="5" t="n"/>
      <c r="Q29" s="5" t="n"/>
      <c r="R29" s="5" t="n"/>
      <c r="S29" s="5" t="n"/>
      <c r="T29" s="5" t="n"/>
      <c r="U29" s="5" t="n"/>
      <c r="V29" s="5" t="n"/>
      <c r="W29" s="5" t="n"/>
      <c r="X29" s="5" t="n"/>
      <c r="Y29" s="5" t="n"/>
      <c r="Z29" s="5" t="n"/>
      <c r="AA29" s="5" t="n"/>
      <c r="AB29" s="5" t="n"/>
      <c r="AC29" s="5" t="n"/>
    </row>
    <row r="30" ht="20" customHeight="1">
      <c r="A30" s="6" t="n">
        <v>17</v>
      </c>
      <c r="B30" s="7" t="inlineStr">
        <is>
          <t>Final inspections</t>
        </is>
      </c>
      <c r="C30" s="6" t="inlineStr">
        <is>
          <t>Inspector</t>
        </is>
      </c>
      <c r="D30" s="6" t="n">
        <v>22</v>
      </c>
      <c r="E30" s="6" t="n">
        <v>2</v>
      </c>
      <c r="F30" s="8">
        <f>IF(AND($E30&gt;0,1&gt;=$D30,1&lt;$D30+$E30),"=","")</f>
        <v/>
      </c>
      <c r="G30" s="8">
        <f>IF(AND($E30&gt;0,2&gt;=$D30,2&lt;$D30+$E30),"=","")</f>
        <v/>
      </c>
      <c r="H30" s="8">
        <f>IF(AND($E30&gt;0,3&gt;=$D30,3&lt;$D30+$E30),"=","")</f>
        <v/>
      </c>
      <c r="I30" s="8">
        <f>IF(AND($E30&gt;0,4&gt;=$D30,4&lt;$D30+$E30),"=","")</f>
        <v/>
      </c>
      <c r="J30" s="8">
        <f>IF(AND($E30&gt;0,5&gt;=$D30,5&lt;$D30+$E30),"=","")</f>
        <v/>
      </c>
      <c r="K30" s="8">
        <f>IF(AND($E30&gt;0,6&gt;=$D30,6&lt;$D30+$E30),"=","")</f>
        <v/>
      </c>
      <c r="L30" s="8">
        <f>IF(AND($E30&gt;0,7&gt;=$D30,7&lt;$D30+$E30),"=","")</f>
        <v/>
      </c>
      <c r="M30" s="8">
        <f>IF(AND($E30&gt;0,8&gt;=$D30,8&lt;$D30+$E30),"=","")</f>
        <v/>
      </c>
      <c r="N30" s="8">
        <f>IF(AND($E30&gt;0,9&gt;=$D30,9&lt;$D30+$E30),"=","")</f>
        <v/>
      </c>
      <c r="O30" s="8">
        <f>IF(AND($E30&gt;0,10&gt;=$D30,10&lt;$D30+$E30),"=","")</f>
        <v/>
      </c>
      <c r="P30" s="8">
        <f>IF(AND($E30&gt;0,11&gt;=$D30,11&lt;$D30+$E30),"=","")</f>
        <v/>
      </c>
      <c r="Q30" s="8">
        <f>IF(AND($E30&gt;0,12&gt;=$D30,12&lt;$D30+$E30),"=","")</f>
        <v/>
      </c>
      <c r="R30" s="8">
        <f>IF(AND($E30&gt;0,13&gt;=$D30,13&lt;$D30+$E30),"=","")</f>
        <v/>
      </c>
      <c r="S30" s="8">
        <f>IF(AND($E30&gt;0,14&gt;=$D30,14&lt;$D30+$E30),"=","")</f>
        <v/>
      </c>
      <c r="T30" s="8">
        <f>IF(AND($E30&gt;0,15&gt;=$D30,15&lt;$D30+$E30),"=","")</f>
        <v/>
      </c>
      <c r="U30" s="8">
        <f>IF(AND($E30&gt;0,16&gt;=$D30,16&lt;$D30+$E30),"=","")</f>
        <v/>
      </c>
      <c r="V30" s="8">
        <f>IF(AND($E30&gt;0,17&gt;=$D30,17&lt;$D30+$E30),"=","")</f>
        <v/>
      </c>
      <c r="W30" s="8">
        <f>IF(AND($E30&gt;0,18&gt;=$D30,18&lt;$D30+$E30),"=","")</f>
        <v/>
      </c>
      <c r="X30" s="8">
        <f>IF(AND($E30&gt;0,19&gt;=$D30,19&lt;$D30+$E30),"=","")</f>
        <v/>
      </c>
      <c r="Y30" s="8">
        <f>IF(AND($E30&gt;0,20&gt;=$D30,20&lt;$D30+$E30),"=","")</f>
        <v/>
      </c>
      <c r="Z30" s="8">
        <f>IF(AND($E30&gt;0,21&gt;=$D30,21&lt;$D30+$E30),"=","")</f>
        <v/>
      </c>
      <c r="AA30" s="8">
        <f>IF(AND($E30&gt;0,22&gt;=$D30,22&lt;$D30+$E30),"=","")</f>
        <v/>
      </c>
      <c r="AB30" s="8">
        <f>IF(AND($E30&gt;0,23&gt;=$D30,23&lt;$D30+$E30),"=","")</f>
        <v/>
      </c>
      <c r="AC30" s="8">
        <f>IF(AND($E30&gt;0,24&gt;=$D30,24&lt;$D30+$E30),"=","")</f>
        <v/>
      </c>
    </row>
    <row r="31" ht="20" customHeight="1">
      <c r="A31" s="6" t="n">
        <v>18</v>
      </c>
      <c r="B31" s="7" t="inlineStr">
        <is>
          <t>Punch list</t>
        </is>
      </c>
      <c r="C31" s="6" t="inlineStr">
        <is>
          <t>PM</t>
        </is>
      </c>
      <c r="D31" s="6" t="n">
        <v>23</v>
      </c>
      <c r="E31" s="6" t="n">
        <v>1</v>
      </c>
      <c r="F31" s="8">
        <f>IF(AND($E31&gt;0,1&gt;=$D31,1&lt;$D31+$E31),"=","")</f>
        <v/>
      </c>
      <c r="G31" s="8">
        <f>IF(AND($E31&gt;0,2&gt;=$D31,2&lt;$D31+$E31),"=","")</f>
        <v/>
      </c>
      <c r="H31" s="8">
        <f>IF(AND($E31&gt;0,3&gt;=$D31,3&lt;$D31+$E31),"=","")</f>
        <v/>
      </c>
      <c r="I31" s="8">
        <f>IF(AND($E31&gt;0,4&gt;=$D31,4&lt;$D31+$E31),"=","")</f>
        <v/>
      </c>
      <c r="J31" s="8">
        <f>IF(AND($E31&gt;0,5&gt;=$D31,5&lt;$D31+$E31),"=","")</f>
        <v/>
      </c>
      <c r="K31" s="8">
        <f>IF(AND($E31&gt;0,6&gt;=$D31,6&lt;$D31+$E31),"=","")</f>
        <v/>
      </c>
      <c r="L31" s="8">
        <f>IF(AND($E31&gt;0,7&gt;=$D31,7&lt;$D31+$E31),"=","")</f>
        <v/>
      </c>
      <c r="M31" s="8">
        <f>IF(AND($E31&gt;0,8&gt;=$D31,8&lt;$D31+$E31),"=","")</f>
        <v/>
      </c>
      <c r="N31" s="8">
        <f>IF(AND($E31&gt;0,9&gt;=$D31,9&lt;$D31+$E31),"=","")</f>
        <v/>
      </c>
      <c r="O31" s="8">
        <f>IF(AND($E31&gt;0,10&gt;=$D31,10&lt;$D31+$E31),"=","")</f>
        <v/>
      </c>
      <c r="P31" s="8">
        <f>IF(AND($E31&gt;0,11&gt;=$D31,11&lt;$D31+$E31),"=","")</f>
        <v/>
      </c>
      <c r="Q31" s="8">
        <f>IF(AND($E31&gt;0,12&gt;=$D31,12&lt;$D31+$E31),"=","")</f>
        <v/>
      </c>
      <c r="R31" s="8">
        <f>IF(AND($E31&gt;0,13&gt;=$D31,13&lt;$D31+$E31),"=","")</f>
        <v/>
      </c>
      <c r="S31" s="8">
        <f>IF(AND($E31&gt;0,14&gt;=$D31,14&lt;$D31+$E31),"=","")</f>
        <v/>
      </c>
      <c r="T31" s="8">
        <f>IF(AND($E31&gt;0,15&gt;=$D31,15&lt;$D31+$E31),"=","")</f>
        <v/>
      </c>
      <c r="U31" s="8">
        <f>IF(AND($E31&gt;0,16&gt;=$D31,16&lt;$D31+$E31),"=","")</f>
        <v/>
      </c>
      <c r="V31" s="8">
        <f>IF(AND($E31&gt;0,17&gt;=$D31,17&lt;$D31+$E31),"=","")</f>
        <v/>
      </c>
      <c r="W31" s="8">
        <f>IF(AND($E31&gt;0,18&gt;=$D31,18&lt;$D31+$E31),"=","")</f>
        <v/>
      </c>
      <c r="X31" s="8">
        <f>IF(AND($E31&gt;0,19&gt;=$D31,19&lt;$D31+$E31),"=","")</f>
        <v/>
      </c>
      <c r="Y31" s="8">
        <f>IF(AND($E31&gt;0,20&gt;=$D31,20&lt;$D31+$E31),"=","")</f>
        <v/>
      </c>
      <c r="Z31" s="8">
        <f>IF(AND($E31&gt;0,21&gt;=$D31,21&lt;$D31+$E31),"=","")</f>
        <v/>
      </c>
      <c r="AA31" s="8">
        <f>IF(AND($E31&gt;0,22&gt;=$D31,22&lt;$D31+$E31),"=","")</f>
        <v/>
      </c>
      <c r="AB31" s="8">
        <f>IF(AND($E31&gt;0,23&gt;=$D31,23&lt;$D31+$E31),"=","")</f>
        <v/>
      </c>
      <c r="AC31" s="8">
        <f>IF(AND($E31&gt;0,24&gt;=$D31,24&lt;$D31+$E31),"=","")</f>
        <v/>
      </c>
    </row>
    <row r="32" ht="20" customHeight="1">
      <c r="A32" s="6" t="n">
        <v>19</v>
      </c>
      <c r="B32" s="7" t="inlineStr">
        <is>
          <t>Owner walkthrough</t>
        </is>
      </c>
      <c r="C32" s="6" t="inlineStr">
        <is>
          <t>PM</t>
        </is>
      </c>
      <c r="D32" s="6" t="n">
        <v>24</v>
      </c>
      <c r="E32" s="6" t="n">
        <v>1</v>
      </c>
      <c r="F32" s="8">
        <f>IF(AND($E32&gt;0,1&gt;=$D32,1&lt;$D32+$E32),"=","")</f>
        <v/>
      </c>
      <c r="G32" s="8">
        <f>IF(AND($E32&gt;0,2&gt;=$D32,2&lt;$D32+$E32),"=","")</f>
        <v/>
      </c>
      <c r="H32" s="8">
        <f>IF(AND($E32&gt;0,3&gt;=$D32,3&lt;$D32+$E32),"=","")</f>
        <v/>
      </c>
      <c r="I32" s="8">
        <f>IF(AND($E32&gt;0,4&gt;=$D32,4&lt;$D32+$E32),"=","")</f>
        <v/>
      </c>
      <c r="J32" s="8">
        <f>IF(AND($E32&gt;0,5&gt;=$D32,5&lt;$D32+$E32),"=","")</f>
        <v/>
      </c>
      <c r="K32" s="8">
        <f>IF(AND($E32&gt;0,6&gt;=$D32,6&lt;$D32+$E32),"=","")</f>
        <v/>
      </c>
      <c r="L32" s="8">
        <f>IF(AND($E32&gt;0,7&gt;=$D32,7&lt;$D32+$E32),"=","")</f>
        <v/>
      </c>
      <c r="M32" s="8">
        <f>IF(AND($E32&gt;0,8&gt;=$D32,8&lt;$D32+$E32),"=","")</f>
        <v/>
      </c>
      <c r="N32" s="8">
        <f>IF(AND($E32&gt;0,9&gt;=$D32,9&lt;$D32+$E32),"=","")</f>
        <v/>
      </c>
      <c r="O32" s="8">
        <f>IF(AND($E32&gt;0,10&gt;=$D32,10&lt;$D32+$E32),"=","")</f>
        <v/>
      </c>
      <c r="P32" s="8">
        <f>IF(AND($E32&gt;0,11&gt;=$D32,11&lt;$D32+$E32),"=","")</f>
        <v/>
      </c>
      <c r="Q32" s="8">
        <f>IF(AND($E32&gt;0,12&gt;=$D32,12&lt;$D32+$E32),"=","")</f>
        <v/>
      </c>
      <c r="R32" s="8">
        <f>IF(AND($E32&gt;0,13&gt;=$D32,13&lt;$D32+$E32),"=","")</f>
        <v/>
      </c>
      <c r="S32" s="8">
        <f>IF(AND($E32&gt;0,14&gt;=$D32,14&lt;$D32+$E32),"=","")</f>
        <v/>
      </c>
      <c r="T32" s="8">
        <f>IF(AND($E32&gt;0,15&gt;=$D32,15&lt;$D32+$E32),"=","")</f>
        <v/>
      </c>
      <c r="U32" s="8">
        <f>IF(AND($E32&gt;0,16&gt;=$D32,16&lt;$D32+$E32),"=","")</f>
        <v/>
      </c>
      <c r="V32" s="8">
        <f>IF(AND($E32&gt;0,17&gt;=$D32,17&lt;$D32+$E32),"=","")</f>
        <v/>
      </c>
      <c r="W32" s="8">
        <f>IF(AND($E32&gt;0,18&gt;=$D32,18&lt;$D32+$E32),"=","")</f>
        <v/>
      </c>
      <c r="X32" s="8">
        <f>IF(AND($E32&gt;0,19&gt;=$D32,19&lt;$D32+$E32),"=","")</f>
        <v/>
      </c>
      <c r="Y32" s="8">
        <f>IF(AND($E32&gt;0,20&gt;=$D32,20&lt;$D32+$E32),"=","")</f>
        <v/>
      </c>
      <c r="Z32" s="8">
        <f>IF(AND($E32&gt;0,21&gt;=$D32,21&lt;$D32+$E32),"=","")</f>
        <v/>
      </c>
      <c r="AA32" s="8">
        <f>IF(AND($E32&gt;0,22&gt;=$D32,22&lt;$D32+$E32),"=","")</f>
        <v/>
      </c>
      <c r="AB32" s="8">
        <f>IF(AND($E32&gt;0,23&gt;=$D32,23&lt;$D32+$E32),"=","")</f>
        <v/>
      </c>
      <c r="AC32" s="8">
        <f>IF(AND($E32&gt;0,24&gt;=$D32,24&lt;$D32+$E32),"=","")</f>
        <v/>
      </c>
    </row>
  </sheetData>
  <mergeCells count="8">
    <mergeCell ref="A1:AC1"/>
    <mergeCell ref="A14:AC14"/>
    <mergeCell ref="A22:AC22"/>
    <mergeCell ref="A18:AC18"/>
    <mergeCell ref="A29:AC29"/>
    <mergeCell ref="A7:AC7"/>
    <mergeCell ref="A10:AC10"/>
    <mergeCell ref="A25:AC2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2026-06-05T06:27:44Z</dcterms:created>
  <dcterms:modified xmlns:dcterms="http://purl.org/dc/terms/" xmlns:xsi="http://www.w3.org/2001/XMLSchema-instance" xsi:type="dcterms:W3CDTF">2026-06-05T06:27:44Z</dcterms:modified>
</cp:coreProperties>
</file>