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4" fontId="4" fillId="0" borderId="1" applyAlignment="1" pivotButton="0" quotePrefix="0" xfId="0">
      <alignment horizontal="right" vertical="center"/>
    </xf>
    <xf numFmtId="9" fontId="4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0" fillId="0" borderId="1" pivotButton="0" quotePrefix="0" xfId="0"/>
    <xf numFmtId="3" fontId="4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22" customWidth="1" min="3" max="3"/>
    <col width="18" customWidth="1" min="4" max="4"/>
    <col width="14" customWidth="1" min="5" max="5"/>
    <col width="14" customWidth="1" min="6" max="6"/>
    <col width="16" customWidth="1" min="7" max="7"/>
    <col width="14" customWidth="1" min="8" max="8"/>
    <col width="14" customWidth="1" min="9" max="9"/>
    <col width="24" customWidth="1" min="10" max="10"/>
  </cols>
  <sheetData>
    <row r="1" ht="26" customHeight="1">
      <c r="A1" s="1" t="inlineStr">
        <is>
          <t>Sales CRM Pipeline</t>
        </is>
      </c>
    </row>
    <row r="2">
      <c r="A2" s="2" t="inlineStr">
        <is>
          <t>Sales rep:</t>
        </is>
      </c>
    </row>
    <row r="3">
      <c r="A3" s="2" t="inlineStr">
        <is>
          <t>Quarter:</t>
        </is>
      </c>
    </row>
    <row r="4">
      <c r="A4" s="2" t="inlineStr">
        <is>
          <t>Forecast date:</t>
        </is>
      </c>
    </row>
    <row r="5" ht="18" customHeight="1">
      <c r="A5" s="3" t="inlineStr">
        <is>
          <t>Company</t>
        </is>
      </c>
      <c r="B5" s="3" t="inlineStr">
        <is>
          <t>Contact</t>
        </is>
      </c>
      <c r="C5" s="3" t="inlineStr">
        <is>
          <t>Deal Name</t>
        </is>
      </c>
      <c r="D5" s="3" t="inlineStr">
        <is>
          <t>Stage</t>
        </is>
      </c>
      <c r="E5" s="3" t="inlineStr">
        <is>
          <t>Deal Value ($)</t>
        </is>
      </c>
      <c r="F5" s="3" t="inlineStr">
        <is>
          <t>Probability (%)</t>
        </is>
      </c>
      <c r="G5" s="3" t="inlineStr">
        <is>
          <t>Weighted Value ($)</t>
        </is>
      </c>
      <c r="H5" s="3" t="inlineStr">
        <is>
          <t>Expected Close</t>
        </is>
      </c>
      <c r="I5" s="3" t="inlineStr">
        <is>
          <t>Owner</t>
        </is>
      </c>
      <c r="J5" s="3" t="inlineStr">
        <is>
          <t>Notes</t>
        </is>
      </c>
    </row>
    <row r="6" ht="20" customHeight="1">
      <c r="A6" s="4" t="inlineStr">
        <is>
          <t>Acme Corp</t>
        </is>
      </c>
      <c r="B6" s="4" t="inlineStr">
        <is>
          <t>John Smith</t>
        </is>
      </c>
      <c r="C6" s="4" t="inlineStr">
        <is>
          <t>Enterprise CRM License</t>
        </is>
      </c>
      <c r="D6" s="4" t="inlineStr">
        <is>
          <t>Proposal</t>
        </is>
      </c>
      <c r="E6" s="5" t="n">
        <v>48000</v>
      </c>
      <c r="F6" s="6" t="n">
        <v>0.6</v>
      </c>
      <c r="G6" s="5">
        <f>IF(AND(ISNUMBER(E6),ISNUMBER(F6)),E6*F6,"")</f>
        <v/>
      </c>
      <c r="H6" s="7" t="n"/>
      <c r="I6" s="4" t="inlineStr">
        <is>
          <t>A. Johnson</t>
        </is>
      </c>
      <c r="J6" s="4" t="n"/>
    </row>
    <row r="7" ht="20" customHeight="1">
      <c r="A7" s="4" t="inlineStr">
        <is>
          <t>Beta Solutions</t>
        </is>
      </c>
      <c r="B7" s="4" t="inlineStr">
        <is>
          <t>Maria Lee</t>
        </is>
      </c>
      <c r="C7" s="4" t="inlineStr">
        <is>
          <t>Cloud Migration</t>
        </is>
      </c>
      <c r="D7" s="4" t="inlineStr">
        <is>
          <t>Qualified</t>
        </is>
      </c>
      <c r="E7" s="5" t="n">
        <v>82000</v>
      </c>
      <c r="F7" s="6" t="n">
        <v>0.4</v>
      </c>
      <c r="G7" s="5">
        <f>IF(AND(ISNUMBER(E7),ISNUMBER(F7)),E7*F7,"")</f>
        <v/>
      </c>
      <c r="H7" s="7" t="n"/>
      <c r="I7" s="4" t="inlineStr">
        <is>
          <t>A. Johnson</t>
        </is>
      </c>
      <c r="J7" s="4" t="n"/>
    </row>
    <row r="8" ht="20" customHeight="1">
      <c r="A8" s="4" t="inlineStr">
        <is>
          <t>Gamma Industries</t>
        </is>
      </c>
      <c r="B8" s="4" t="inlineStr">
        <is>
          <t>Carl Brown</t>
        </is>
      </c>
      <c r="C8" s="4" t="inlineStr">
        <is>
          <t>ERP Integration</t>
        </is>
      </c>
      <c r="D8" s="4" t="inlineStr">
        <is>
          <t>Negotiation</t>
        </is>
      </c>
      <c r="E8" s="5" t="n">
        <v>135000</v>
      </c>
      <c r="F8" s="6" t="n">
        <v>0.75</v>
      </c>
      <c r="G8" s="5">
        <f>IF(AND(ISNUMBER(E8),ISNUMBER(F8)),E8*F8,"")</f>
        <v/>
      </c>
      <c r="H8" s="7" t="n"/>
      <c r="I8" s="4" t="inlineStr">
        <is>
          <t>B. Williams</t>
        </is>
      </c>
      <c r="J8" s="4" t="n"/>
    </row>
    <row r="9" ht="20" customHeight="1">
      <c r="A9" s="4" t="inlineStr">
        <is>
          <t>Delta Retail</t>
        </is>
      </c>
      <c r="B9" s="4" t="inlineStr">
        <is>
          <t>Sue Park</t>
        </is>
      </c>
      <c r="C9" s="4" t="inlineStr">
        <is>
          <t>POS Upgrade</t>
        </is>
      </c>
      <c r="D9" s="4" t="inlineStr">
        <is>
          <t>Prospecting</t>
        </is>
      </c>
      <c r="E9" s="5" t="n">
        <v>22000</v>
      </c>
      <c r="F9" s="6" t="n">
        <v>0.2</v>
      </c>
      <c r="G9" s="5">
        <f>IF(AND(ISNUMBER(E9),ISNUMBER(F9)),E9*F9,"")</f>
        <v/>
      </c>
      <c r="H9" s="7" t="n"/>
      <c r="I9" s="4" t="inlineStr">
        <is>
          <t>A. Johnson</t>
        </is>
      </c>
      <c r="J9" s="4" t="n"/>
    </row>
    <row r="10" ht="20" customHeight="1">
      <c r="A10" s="4" t="inlineStr">
        <is>
          <t>Epsilon Media</t>
        </is>
      </c>
      <c r="B10" s="4" t="inlineStr">
        <is>
          <t>Tom Harris</t>
        </is>
      </c>
      <c r="C10" s="4" t="inlineStr">
        <is>
          <t>Analytics Platform</t>
        </is>
      </c>
      <c r="D10" s="4" t="inlineStr">
        <is>
          <t>Proposal</t>
        </is>
      </c>
      <c r="E10" s="5" t="n">
        <v>67000</v>
      </c>
      <c r="F10" s="6" t="n">
        <v>0.55</v>
      </c>
      <c r="G10" s="5">
        <f>IF(AND(ISNUMBER(E10),ISNUMBER(F10)),E10*F10,"")</f>
        <v/>
      </c>
      <c r="H10" s="7" t="n"/>
      <c r="I10" s="4" t="inlineStr">
        <is>
          <t>C. Davis</t>
        </is>
      </c>
      <c r="J10" s="4" t="n"/>
    </row>
    <row r="11" ht="20" customHeight="1">
      <c r="A11" s="4" t="inlineStr">
        <is>
          <t>Zeta Logistics</t>
        </is>
      </c>
      <c r="B11" s="4" t="inlineStr">
        <is>
          <t>Lisa Wang</t>
        </is>
      </c>
      <c r="C11" s="4" t="inlineStr">
        <is>
          <t>Fleet Tracking</t>
        </is>
      </c>
      <c r="D11" s="4" t="inlineStr">
        <is>
          <t>Closed Won</t>
        </is>
      </c>
      <c r="E11" s="5" t="n">
        <v>54000</v>
      </c>
      <c r="F11" s="6" t="n">
        <v>1</v>
      </c>
      <c r="G11" s="5">
        <f>IF(AND(ISNUMBER(E11),ISNUMBER(F11)),E11*F11,"")</f>
        <v/>
      </c>
      <c r="H11" s="7" t="n"/>
      <c r="I11" s="4" t="inlineStr">
        <is>
          <t>B. Williams</t>
        </is>
      </c>
      <c r="J11" s="4" t="n"/>
    </row>
    <row r="12" ht="20" customHeight="1">
      <c r="A12" s="4" t="inlineStr">
        <is>
          <t>Eta Healthcare</t>
        </is>
      </c>
      <c r="B12" s="4" t="inlineStr">
        <is>
          <t>Dr. Kim</t>
        </is>
      </c>
      <c r="C12" s="4" t="inlineStr">
        <is>
          <t>Patient Portal</t>
        </is>
      </c>
      <c r="D12" s="4" t="inlineStr">
        <is>
          <t>Negotiation</t>
        </is>
      </c>
      <c r="E12" s="5" t="n">
        <v>98000</v>
      </c>
      <c r="F12" s="6" t="n">
        <v>0.7</v>
      </c>
      <c r="G12" s="5">
        <f>IF(AND(ISNUMBER(E12),ISNUMBER(F12)),E12*F12,"")</f>
        <v/>
      </c>
      <c r="H12" s="7" t="n"/>
      <c r="I12" s="4" t="inlineStr">
        <is>
          <t>C. Davis</t>
        </is>
      </c>
      <c r="J12" s="4" t="n"/>
    </row>
    <row r="13" ht="20" customHeight="1">
      <c r="A13" s="4" t="inlineStr">
        <is>
          <t>Theta Finance</t>
        </is>
      </c>
      <c r="B13" s="4" t="inlineStr">
        <is>
          <t>R. Martinez</t>
        </is>
      </c>
      <c r="C13" s="4" t="inlineStr">
        <is>
          <t>Compliance Tool</t>
        </is>
      </c>
      <c r="D13" s="4" t="inlineStr">
        <is>
          <t>Qualified</t>
        </is>
      </c>
      <c r="E13" s="5" t="n">
        <v>41000</v>
      </c>
      <c r="F13" s="6" t="n">
        <v>0.35</v>
      </c>
      <c r="G13" s="5">
        <f>IF(AND(ISNUMBER(E13),ISNUMBER(F13)),E13*F13,"")</f>
        <v/>
      </c>
      <c r="H13" s="7" t="n"/>
      <c r="I13" s="4" t="inlineStr">
        <is>
          <t>A. Johnson</t>
        </is>
      </c>
      <c r="J13" s="4" t="n"/>
    </row>
    <row r="14" ht="20" customHeight="1">
      <c r="A14" s="4" t="n"/>
      <c r="B14" s="4" t="n"/>
      <c r="C14" s="4" t="n"/>
      <c r="D14" s="4" t="n"/>
      <c r="E14" s="5" t="n"/>
      <c r="F14" s="6" t="n"/>
      <c r="G14" s="5" t="n"/>
      <c r="H14" s="7" t="n"/>
      <c r="I14" s="4" t="n"/>
      <c r="J14" s="4" t="n"/>
    </row>
    <row r="15" ht="20" customHeight="1">
      <c r="A15" s="4" t="n"/>
      <c r="B15" s="4" t="n"/>
      <c r="C15" s="4" t="n"/>
      <c r="D15" s="4" t="n"/>
      <c r="E15" s="5" t="n"/>
      <c r="F15" s="6" t="n"/>
      <c r="G15" s="5" t="n"/>
      <c r="H15" s="7" t="n"/>
      <c r="I15" s="4" t="n"/>
      <c r="J15" s="4" t="n"/>
    </row>
    <row r="16" ht="8" customHeight="1"/>
    <row r="17">
      <c r="A17" s="8" t="inlineStr">
        <is>
          <t>PIPELINE SUMMARY BY STAGE</t>
        </is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</row>
    <row r="18" ht="18" customHeight="1">
      <c r="A18" s="3" t="inlineStr">
        <is>
          <t>Stage</t>
        </is>
      </c>
      <c r="B18" s="3" t="inlineStr">
        <is>
          <t># Deals</t>
        </is>
      </c>
      <c r="C18" s="3" t="inlineStr">
        <is>
          <t>Total Value ($)</t>
        </is>
      </c>
      <c r="D18" s="3" t="inlineStr">
        <is>
          <t>Total Weighted ($)</t>
        </is>
      </c>
      <c r="E18" s="3" t="inlineStr"/>
      <c r="F18" s="3" t="inlineStr"/>
      <c r="G18" s="3" t="inlineStr"/>
      <c r="H18" s="3" t="inlineStr"/>
      <c r="I18" s="3" t="inlineStr"/>
      <c r="J18" s="3" t="inlineStr"/>
    </row>
    <row r="19" ht="20" customHeight="1">
      <c r="A19" s="4" t="inlineStr">
        <is>
          <t>Prospecting</t>
        </is>
      </c>
      <c r="B19" s="10">
        <f>COUNTIF(D6:D15,"Prospecting")</f>
        <v/>
      </c>
      <c r="C19" s="5">
        <f>SUMIF(D6:D15,"Prospecting",E6:E15)</f>
        <v/>
      </c>
      <c r="D19" s="5">
        <f>SUMIF(D6:D15,"Prospecting",G6:G15)</f>
        <v/>
      </c>
      <c r="E19" s="4" t="n"/>
      <c r="F19" s="4" t="n"/>
      <c r="G19" s="4" t="n"/>
      <c r="H19" s="4" t="n"/>
      <c r="I19" s="4" t="n"/>
      <c r="J19" s="4" t="n"/>
    </row>
    <row r="20" ht="20" customHeight="1">
      <c r="A20" s="4" t="inlineStr">
        <is>
          <t>Qualified</t>
        </is>
      </c>
      <c r="B20" s="10">
        <f>COUNTIF(D6:D15,"Qualified")</f>
        <v/>
      </c>
      <c r="C20" s="5">
        <f>SUMIF(D6:D15,"Qualified",E6:E15)</f>
        <v/>
      </c>
      <c r="D20" s="5">
        <f>SUMIF(D6:D15,"Qualified",G6:G15)</f>
        <v/>
      </c>
      <c r="E20" s="4" t="n"/>
      <c r="F20" s="4" t="n"/>
      <c r="G20" s="4" t="n"/>
      <c r="H20" s="4" t="n"/>
      <c r="I20" s="4" t="n"/>
      <c r="J20" s="4" t="n"/>
    </row>
    <row r="21" ht="20" customHeight="1">
      <c r="A21" s="4" t="inlineStr">
        <is>
          <t>Proposal</t>
        </is>
      </c>
      <c r="B21" s="10">
        <f>COUNTIF(D6:D15,"Proposal")</f>
        <v/>
      </c>
      <c r="C21" s="5">
        <f>SUMIF(D6:D15,"Proposal",E6:E15)</f>
        <v/>
      </c>
      <c r="D21" s="5">
        <f>SUMIF(D6:D15,"Proposal",G6:G15)</f>
        <v/>
      </c>
      <c r="E21" s="4" t="n"/>
      <c r="F21" s="4" t="n"/>
      <c r="G21" s="4" t="n"/>
      <c r="H21" s="4" t="n"/>
      <c r="I21" s="4" t="n"/>
      <c r="J21" s="4" t="n"/>
    </row>
    <row r="22" ht="20" customHeight="1">
      <c r="A22" s="4" t="inlineStr">
        <is>
          <t>Negotiation</t>
        </is>
      </c>
      <c r="B22" s="10">
        <f>COUNTIF(D6:D15,"Negotiation")</f>
        <v/>
      </c>
      <c r="C22" s="5">
        <f>SUMIF(D6:D15,"Negotiation",E6:E15)</f>
        <v/>
      </c>
      <c r="D22" s="5">
        <f>SUMIF(D6:D15,"Negotiation",G6:G15)</f>
        <v/>
      </c>
      <c r="E22" s="4" t="n"/>
      <c r="F22" s="4" t="n"/>
      <c r="G22" s="4" t="n"/>
      <c r="H22" s="4" t="n"/>
      <c r="I22" s="4" t="n"/>
      <c r="J22" s="4" t="n"/>
    </row>
    <row r="23" ht="20" customHeight="1">
      <c r="A23" s="4" t="inlineStr">
        <is>
          <t>Closed Won</t>
        </is>
      </c>
      <c r="B23" s="10">
        <f>COUNTIF(D6:D15,"Closed Won")</f>
        <v/>
      </c>
      <c r="C23" s="5">
        <f>SUMIF(D6:D15,"Closed Won",E6:E15)</f>
        <v/>
      </c>
      <c r="D23" s="5">
        <f>SUMIF(D6:D15,"Closed Won",G6:G15)</f>
        <v/>
      </c>
      <c r="E23" s="4" t="n"/>
      <c r="F23" s="4" t="n"/>
      <c r="G23" s="4" t="n"/>
      <c r="H23" s="4" t="n"/>
      <c r="I23" s="4" t="n"/>
      <c r="J23" s="4" t="n"/>
    </row>
    <row r="24" ht="20" customHeight="1">
      <c r="A24" s="4" t="inlineStr">
        <is>
          <t>Closed Lost</t>
        </is>
      </c>
      <c r="B24" s="10">
        <f>COUNTIF(D6:D15,"Closed Lost")</f>
        <v/>
      </c>
      <c r="C24" s="5">
        <f>SUMIF(D6:D15,"Closed Lost",E6:E15)</f>
        <v/>
      </c>
      <c r="D24" s="5">
        <f>SUMIF(D6:D15,"Closed Lost",G6:G15)</f>
        <v/>
      </c>
      <c r="E24" s="4" t="n"/>
      <c r="F24" s="4" t="n"/>
      <c r="G24" s="4" t="n"/>
      <c r="H24" s="4" t="n"/>
      <c r="I24" s="4" t="n"/>
      <c r="J24" s="4" t="n"/>
    </row>
    <row r="25">
      <c r="A25" s="11" t="inlineStr">
        <is>
          <t>TOTAL PIPELINE WEIGHTED</t>
        </is>
      </c>
      <c r="B25" s="12" t="n"/>
      <c r="C25" s="12" t="n"/>
      <c r="D25" s="12" t="n"/>
      <c r="E25" s="12" t="n"/>
      <c r="F25" s="12" t="n"/>
      <c r="G25" s="13">
        <f>SUM(G6:G15)</f>
        <v/>
      </c>
      <c r="H25" s="12" t="n"/>
      <c r="I25" s="12" t="n"/>
      <c r="J25" s="12" t="n"/>
    </row>
  </sheetData>
  <mergeCells count="2">
    <mergeCell ref="A1:J1"/>
    <mergeCell ref="A17:J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