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4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0" fillId="0" borderId="1" pivotButton="0" quotePrefix="0" xfId="0"/>
    <xf numFmtId="3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9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2" customWidth="1" min="4" max="4"/>
    <col width="16" customWidth="1" min="5" max="5"/>
    <col width="14" customWidth="1" min="6" max="6"/>
    <col width="14" customWidth="1" min="7" max="7"/>
    <col width="16" customWidth="1" min="8" max="8"/>
    <col width="26" customWidth="1" min="9" max="9"/>
  </cols>
  <sheetData>
    <row r="1" ht="26" customHeight="1">
      <c r="A1" s="1" t="inlineStr">
        <is>
          <t>Lead Tracker</t>
        </is>
      </c>
    </row>
    <row r="2">
      <c r="A2" s="2" t="inlineStr">
        <is>
          <t>Sales rep:</t>
        </is>
      </c>
    </row>
    <row r="3">
      <c r="A3" s="2" t="inlineStr">
        <is>
          <t>Period:</t>
        </is>
      </c>
    </row>
    <row r="4" ht="18" customHeight="1">
      <c r="A4" s="3" t="inlineStr">
        <is>
          <t>Lead Name</t>
        </is>
      </c>
      <c r="B4" s="3" t="inlineStr">
        <is>
          <t>Company</t>
        </is>
      </c>
      <c r="C4" s="3" t="inlineStr">
        <is>
          <t>Source</t>
        </is>
      </c>
      <c r="D4" s="3" t="inlineStr">
        <is>
          <t>Date Added</t>
        </is>
      </c>
      <c r="E4" s="3" t="inlineStr">
        <is>
          <t>Status</t>
        </is>
      </c>
      <c r="F4" s="3" t="inlineStr">
        <is>
          <t>Lead Value ($)</t>
        </is>
      </c>
      <c r="G4" s="3" t="inlineStr">
        <is>
          <t>Follow-Up Date</t>
        </is>
      </c>
      <c r="H4" s="3" t="inlineStr">
        <is>
          <t>Assigned To</t>
        </is>
      </c>
      <c r="I4" s="3" t="inlineStr">
        <is>
          <t>Notes</t>
        </is>
      </c>
    </row>
    <row r="5" ht="20" customHeight="1">
      <c r="A5" s="4" t="inlineStr">
        <is>
          <t>Oliver Bennett</t>
        </is>
      </c>
      <c r="B5" s="4" t="inlineStr">
        <is>
          <t>Horizon Tech</t>
        </is>
      </c>
      <c r="C5" s="4" t="inlineStr">
        <is>
          <t>LinkedIn</t>
        </is>
      </c>
      <c r="D5" s="5" t="n"/>
      <c r="E5" s="4" t="inlineStr">
        <is>
          <t>New</t>
        </is>
      </c>
      <c r="F5" s="6" t="n">
        <v>25000</v>
      </c>
      <c r="G5" s="5" t="n"/>
      <c r="H5" s="4" t="inlineStr">
        <is>
          <t>B. Williams</t>
        </is>
      </c>
      <c r="I5" s="4" t="n"/>
    </row>
    <row r="6" ht="20" customHeight="1">
      <c r="A6" s="4" t="inlineStr">
        <is>
          <t>Fatima Al-Rashid</t>
        </is>
      </c>
      <c r="B6" s="4" t="inlineStr">
        <is>
          <t>Gulf Services Co.</t>
        </is>
      </c>
      <c r="C6" s="4" t="inlineStr">
        <is>
          <t>Trade Show</t>
        </is>
      </c>
      <c r="D6" s="5" t="n"/>
      <c r="E6" s="4" t="inlineStr">
        <is>
          <t>Contacted</t>
        </is>
      </c>
      <c r="F6" s="6" t="n">
        <v>18000</v>
      </c>
      <c r="G6" s="5" t="n"/>
      <c r="H6" s="4" t="inlineStr">
        <is>
          <t>A. Johnson</t>
        </is>
      </c>
      <c r="I6" s="4" t="n"/>
    </row>
    <row r="7" ht="20" customHeight="1">
      <c r="A7" s="4" t="inlineStr">
        <is>
          <t>Marco Rossi</t>
        </is>
      </c>
      <c r="B7" s="4" t="inlineStr">
        <is>
          <t>Rossi &amp; Partners</t>
        </is>
      </c>
      <c r="C7" s="4" t="inlineStr">
        <is>
          <t>Referral</t>
        </is>
      </c>
      <c r="D7" s="5" t="n"/>
      <c r="E7" s="4" t="inlineStr">
        <is>
          <t>Qualified</t>
        </is>
      </c>
      <c r="F7" s="6" t="n">
        <v>42000</v>
      </c>
      <c r="G7" s="5" t="n"/>
      <c r="H7" s="4" t="inlineStr">
        <is>
          <t>C. Davis</t>
        </is>
      </c>
      <c r="I7" s="4" t="n"/>
    </row>
    <row r="8" ht="20" customHeight="1">
      <c r="A8" s="4" t="inlineStr">
        <is>
          <t>Yui Tanaka</t>
        </is>
      </c>
      <c r="B8" s="4" t="inlineStr">
        <is>
          <t>Tokyo Digital</t>
        </is>
      </c>
      <c r="C8" s="4" t="inlineStr">
        <is>
          <t>Website</t>
        </is>
      </c>
      <c r="D8" s="5" t="n"/>
      <c r="E8" s="4" t="inlineStr">
        <is>
          <t>Proposal Sent</t>
        </is>
      </c>
      <c r="F8" s="6" t="n">
        <v>33000</v>
      </c>
      <c r="G8" s="5" t="n"/>
      <c r="H8" s="4" t="inlineStr">
        <is>
          <t>A. Johnson</t>
        </is>
      </c>
      <c r="I8" s="4" t="n"/>
    </row>
    <row r="9" ht="20" customHeight="1">
      <c r="A9" s="4" t="inlineStr">
        <is>
          <t>Elena Volkov</t>
        </is>
      </c>
      <c r="B9" s="4" t="inlineStr">
        <is>
          <t>East Europe Media</t>
        </is>
      </c>
      <c r="C9" s="4" t="inlineStr">
        <is>
          <t>Cold Email</t>
        </is>
      </c>
      <c r="D9" s="5" t="n"/>
      <c r="E9" s="4" t="inlineStr">
        <is>
          <t>Nurturing</t>
        </is>
      </c>
      <c r="F9" s="6" t="n">
        <v>11000</v>
      </c>
      <c r="G9" s="5" t="n"/>
      <c r="H9" s="4" t="inlineStr">
        <is>
          <t>B. Williams</t>
        </is>
      </c>
      <c r="I9" s="4" t="n"/>
    </row>
    <row r="10" ht="20" customHeight="1">
      <c r="A10" s="4" t="inlineStr">
        <is>
          <t>Marcus Johnson</t>
        </is>
      </c>
      <c r="B10" s="4" t="inlineStr">
        <is>
          <t>US Retail Group</t>
        </is>
      </c>
      <c r="C10" s="4" t="inlineStr">
        <is>
          <t>Partner</t>
        </is>
      </c>
      <c r="D10" s="5" t="n"/>
      <c r="E10" s="4" t="inlineStr">
        <is>
          <t>Won</t>
        </is>
      </c>
      <c r="F10" s="6" t="n">
        <v>60000</v>
      </c>
      <c r="G10" s="5" t="n"/>
      <c r="H10" s="4" t="inlineStr">
        <is>
          <t>C. Davis</t>
        </is>
      </c>
      <c r="I10" s="4" t="n"/>
    </row>
    <row r="11" ht="20" customHeight="1">
      <c r="A11" s="4" t="inlineStr">
        <is>
          <t>Isabella Melo</t>
        </is>
      </c>
      <c r="B11" s="4" t="inlineStr">
        <is>
          <t>Brazil Exports Inc.</t>
        </is>
      </c>
      <c r="C11" s="4" t="inlineStr">
        <is>
          <t>LinkedIn</t>
        </is>
      </c>
      <c r="D11" s="5" t="n"/>
      <c r="E11" s="4" t="inlineStr">
        <is>
          <t>Lost</t>
        </is>
      </c>
      <c r="F11" s="6" t="n">
        <v>27000</v>
      </c>
      <c r="G11" s="5" t="n"/>
      <c r="H11" s="4" t="inlineStr">
        <is>
          <t>A. Johnson</t>
        </is>
      </c>
      <c r="I11" s="4" t="n"/>
    </row>
    <row r="12" ht="20" customHeight="1">
      <c r="A12" s="4" t="inlineStr">
        <is>
          <t>Arjun Patel</t>
        </is>
      </c>
      <c r="B12" s="4" t="inlineStr">
        <is>
          <t>IndiaScale Solutions</t>
        </is>
      </c>
      <c r="C12" s="4" t="inlineStr">
        <is>
          <t>Website</t>
        </is>
      </c>
      <c r="D12" s="5" t="n"/>
      <c r="E12" s="4" t="inlineStr">
        <is>
          <t>New</t>
        </is>
      </c>
      <c r="F12" s="6" t="n">
        <v>48000</v>
      </c>
      <c r="G12" s="5" t="n"/>
      <c r="H12" s="4" t="inlineStr">
        <is>
          <t>B. Williams</t>
        </is>
      </c>
      <c r="I12" s="4" t="n"/>
    </row>
    <row r="13" ht="20" customHeight="1">
      <c r="A13" s="4" t="n"/>
      <c r="B13" s="4" t="n"/>
      <c r="C13" s="4" t="n"/>
      <c r="D13" s="5" t="n"/>
      <c r="E13" s="4" t="n"/>
      <c r="F13" s="6" t="n"/>
      <c r="G13" s="5" t="n"/>
      <c r="H13" s="4" t="n"/>
      <c r="I13" s="4" t="n"/>
    </row>
    <row r="14" ht="20" customHeight="1">
      <c r="A14" s="4" t="n"/>
      <c r="B14" s="4" t="n"/>
      <c r="C14" s="4" t="n"/>
      <c r="D14" s="5" t="n"/>
      <c r="E14" s="4" t="n"/>
      <c r="F14" s="6" t="n"/>
      <c r="G14" s="5" t="n"/>
      <c r="H14" s="4" t="n"/>
      <c r="I14" s="4" t="n"/>
    </row>
    <row r="15" ht="8" customHeight="1"/>
    <row r="16">
      <c r="A16" s="7" t="inlineStr">
        <is>
          <t>LEAD SUMMARY BY STATUS</t>
        </is>
      </c>
      <c r="B16" s="8" t="n"/>
      <c r="C16" s="8" t="n"/>
      <c r="D16" s="8" t="n"/>
      <c r="E16" s="8" t="n"/>
      <c r="F16" s="8" t="n"/>
      <c r="G16" s="8" t="n"/>
      <c r="H16" s="8" t="n"/>
      <c r="I16" s="8" t="n"/>
    </row>
    <row r="17" ht="18" customHeight="1">
      <c r="A17" s="3" t="inlineStr">
        <is>
          <t>Status</t>
        </is>
      </c>
      <c r="B17" s="3" t="inlineStr">
        <is>
          <t># Leads</t>
        </is>
      </c>
      <c r="C17" s="3" t="inlineStr">
        <is>
          <t>Total Value ($)</t>
        </is>
      </c>
      <c r="D17" s="3" t="inlineStr"/>
      <c r="E17" s="3" t="inlineStr"/>
      <c r="F17" s="3" t="inlineStr"/>
      <c r="G17" s="3" t="inlineStr"/>
      <c r="H17" s="3" t="inlineStr"/>
      <c r="I17" s="3" t="inlineStr"/>
    </row>
    <row r="18" ht="20" customHeight="1">
      <c r="A18" s="4" t="inlineStr">
        <is>
          <t>New</t>
        </is>
      </c>
      <c r="B18" s="9">
        <f>COUNTIF(E5:E14,"New")</f>
        <v/>
      </c>
      <c r="C18" s="6">
        <f>SUMIF(E5:E14,"New",F5:F14)</f>
        <v/>
      </c>
      <c r="D18" s="4" t="n"/>
      <c r="E18" s="4" t="n"/>
      <c r="F18" s="4" t="n"/>
      <c r="G18" s="4" t="n"/>
      <c r="H18" s="4" t="n"/>
      <c r="I18" s="4" t="n"/>
    </row>
    <row r="19" ht="20" customHeight="1">
      <c r="A19" s="4" t="inlineStr">
        <is>
          <t>Contacted</t>
        </is>
      </c>
      <c r="B19" s="9">
        <f>COUNTIF(E5:E14,"Contacted")</f>
        <v/>
      </c>
      <c r="C19" s="6">
        <f>SUMIF(E5:E14,"Contacted",F5:F14)</f>
        <v/>
      </c>
      <c r="D19" s="4" t="n"/>
      <c r="E19" s="4" t="n"/>
      <c r="F19" s="4" t="n"/>
      <c r="G19" s="4" t="n"/>
      <c r="H19" s="4" t="n"/>
      <c r="I19" s="4" t="n"/>
    </row>
    <row r="20" ht="20" customHeight="1">
      <c r="A20" s="4" t="inlineStr">
        <is>
          <t>Qualified</t>
        </is>
      </c>
      <c r="B20" s="9">
        <f>COUNTIF(E5:E14,"Qualified")</f>
        <v/>
      </c>
      <c r="C20" s="6">
        <f>SUMIF(E5:E14,"Qualified",F5:F14)</f>
        <v/>
      </c>
      <c r="D20" s="4" t="n"/>
      <c r="E20" s="4" t="n"/>
      <c r="F20" s="4" t="n"/>
      <c r="G20" s="4" t="n"/>
      <c r="H20" s="4" t="n"/>
      <c r="I20" s="4" t="n"/>
    </row>
    <row r="21" ht="20" customHeight="1">
      <c r="A21" s="4" t="inlineStr">
        <is>
          <t>Proposal Sent</t>
        </is>
      </c>
      <c r="B21" s="9">
        <f>COUNTIF(E5:E14,"Proposal Sent")</f>
        <v/>
      </c>
      <c r="C21" s="6">
        <f>SUMIF(E5:E14,"Proposal Sent",F5:F14)</f>
        <v/>
      </c>
      <c r="D21" s="4" t="n"/>
      <c r="E21" s="4" t="n"/>
      <c r="F21" s="4" t="n"/>
      <c r="G21" s="4" t="n"/>
      <c r="H21" s="4" t="n"/>
      <c r="I21" s="4" t="n"/>
    </row>
    <row r="22" ht="20" customHeight="1">
      <c r="A22" s="4" t="inlineStr">
        <is>
          <t>Won</t>
        </is>
      </c>
      <c r="B22" s="9">
        <f>COUNTIF(E5:E14,"Won")</f>
        <v/>
      </c>
      <c r="C22" s="6">
        <f>SUMIF(E5:E14,"Won",F5:F14)</f>
        <v/>
      </c>
      <c r="D22" s="4" t="n"/>
      <c r="E22" s="4" t="n"/>
      <c r="F22" s="4" t="n"/>
      <c r="G22" s="4" t="n"/>
      <c r="H22" s="4" t="n"/>
      <c r="I22" s="4" t="n"/>
    </row>
    <row r="23" ht="20" customHeight="1">
      <c r="A23" s="4" t="inlineStr">
        <is>
          <t>Lost</t>
        </is>
      </c>
      <c r="B23" s="9">
        <f>COUNTIF(E5:E14,"Lost")</f>
        <v/>
      </c>
      <c r="C23" s="6">
        <f>SUMIF(E5:E14,"Lost",F5:F14)</f>
        <v/>
      </c>
      <c r="D23" s="4" t="n"/>
      <c r="E23" s="4" t="n"/>
      <c r="F23" s="4" t="n"/>
      <c r="G23" s="4" t="n"/>
      <c r="H23" s="4" t="n"/>
      <c r="I23" s="4" t="n"/>
    </row>
    <row r="24" ht="20" customHeight="1">
      <c r="A24" s="4" t="inlineStr">
        <is>
          <t>Nurturing</t>
        </is>
      </c>
      <c r="B24" s="9">
        <f>COUNTIF(E5:E14,"Nurturing")</f>
        <v/>
      </c>
      <c r="C24" s="6">
        <f>SUMIF(E5:E14,"Nurturing",F5:F14)</f>
        <v/>
      </c>
      <c r="D24" s="4" t="n"/>
      <c r="E24" s="4" t="n"/>
      <c r="F24" s="4" t="n"/>
      <c r="G24" s="4" t="n"/>
      <c r="H24" s="4" t="n"/>
      <c r="I24" s="4" t="n"/>
    </row>
    <row r="25">
      <c r="A25" s="10" t="inlineStr">
        <is>
          <t>Conversion Rate (Won / Total)</t>
        </is>
      </c>
      <c r="B25" s="11" t="n"/>
      <c r="C25" s="12">
        <f>IF(=COUNTA(A5:A14)&gt;0,=COUNTIF(E5:E14,"Won")/=COUNTA(A5:A14),"")</f>
        <v/>
      </c>
      <c r="D25" s="11" t="n"/>
      <c r="E25" s="11" t="n"/>
      <c r="F25" s="11" t="n"/>
      <c r="G25" s="11" t="n"/>
      <c r="H25" s="11" t="n"/>
      <c r="I25" s="11" t="n"/>
    </row>
  </sheetData>
  <mergeCells count="2">
    <mergeCell ref="A1:I1"/>
    <mergeCell ref="A16:I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